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ecit-my.sharepoint.com/personal/nicole_taylor_aec_gov_au/Documents/@ a Vic sugg/comments/"/>
    </mc:Choice>
  </mc:AlternateContent>
  <xr:revisionPtr revIDLastSave="0" documentId="8_{FF4A56E4-332F-46BC-9D3B-4EDE204445A9}" xr6:coauthVersionLast="47" xr6:coauthVersionMax="47" xr10:uidLastSave="{00000000-0000-0000-0000-000000000000}"/>
  <bookViews>
    <workbookView xWindow="29160" yWindow="1080" windowWidth="27030" windowHeight="13245" activeTab="1" xr2:uid="{A5591C69-3514-4A01-A0A7-C03B21A04C6C}"/>
  </bookViews>
  <sheets>
    <sheet name="Moves" sheetId="1" r:id="rId1"/>
    <sheet name="Pivot of changes" sheetId="3" r:id="rId2"/>
    <sheet name="Moves Summary" sheetId="2" state="hidden" r:id="rId3"/>
  </sheets>
  <externalReferences>
    <externalReference r:id="rId4"/>
  </externalReferences>
  <definedNames>
    <definedName name="_xlnm._FilterDatabase" localSheetId="0" hidden="1">Moves!$A$1:$N$1187</definedName>
    <definedName name="_xlnm._FilterDatabase" localSheetId="2" hidden="1">'Moves Summary'!$A$1:$I$781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1" i="2" l="1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M667" i="1"/>
  <c r="M668" i="1"/>
  <c r="G1160" i="1"/>
  <c r="G1162" i="1" s="1"/>
  <c r="F1160" i="1"/>
  <c r="F1162" i="1" s="1"/>
  <c r="C1164" i="1"/>
  <c r="G1164" i="1" s="1"/>
  <c r="C1165" i="1"/>
  <c r="G1165" i="1" s="1"/>
  <c r="G986" i="1"/>
  <c r="F986" i="1"/>
  <c r="A583" i="1"/>
  <c r="G573" i="1"/>
  <c r="F573" i="1"/>
  <c r="A1185" i="1"/>
  <c r="G1178" i="1"/>
  <c r="G1185" i="1" s="1"/>
  <c r="G1187" i="1" s="1"/>
  <c r="F1178" i="1"/>
  <c r="A1180" i="1"/>
  <c r="L1177" i="1"/>
  <c r="L1176" i="1"/>
  <c r="L1175" i="1"/>
  <c r="L1174" i="1"/>
  <c r="G1172" i="1"/>
  <c r="F1172" i="1"/>
  <c r="A1172" i="1"/>
  <c r="C1167" i="1"/>
  <c r="G1167" i="1" s="1"/>
  <c r="C1166" i="1"/>
  <c r="G1166" i="1" s="1"/>
  <c r="A1160" i="1"/>
  <c r="M1159" i="1"/>
  <c r="L1159" i="1"/>
  <c r="M1158" i="1"/>
  <c r="L1158" i="1"/>
  <c r="M1157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M1119" i="1"/>
  <c r="L1119" i="1"/>
  <c r="M1118" i="1"/>
  <c r="L1118" i="1"/>
  <c r="M1117" i="1"/>
  <c r="L1117" i="1"/>
  <c r="M1116" i="1"/>
  <c r="L1116" i="1"/>
  <c r="M1071" i="1"/>
  <c r="L1071" i="1"/>
  <c r="M1070" i="1"/>
  <c r="L1070" i="1"/>
  <c r="M1069" i="1"/>
  <c r="L1069" i="1"/>
  <c r="M1068" i="1"/>
  <c r="L1068" i="1"/>
  <c r="M1067" i="1"/>
  <c r="L1067" i="1"/>
  <c r="M1066" i="1"/>
  <c r="L1066" i="1"/>
  <c r="G987" i="1"/>
  <c r="F987" i="1"/>
  <c r="B983" i="1"/>
  <c r="F983" i="1" s="1"/>
  <c r="B982" i="1"/>
  <c r="F982" i="1" s="1"/>
  <c r="G978" i="1"/>
  <c r="G980" i="1" s="1"/>
  <c r="F978" i="1"/>
  <c r="F980" i="1" s="1"/>
  <c r="A978" i="1"/>
  <c r="L977" i="1"/>
  <c r="L976" i="1"/>
  <c r="L975" i="1"/>
  <c r="L974" i="1"/>
  <c r="H974" i="1"/>
  <c r="M973" i="1"/>
  <c r="L973" i="1"/>
  <c r="M972" i="1"/>
  <c r="L972" i="1"/>
  <c r="L971" i="1"/>
  <c r="L970" i="1"/>
  <c r="M969" i="1"/>
  <c r="L969" i="1"/>
  <c r="M968" i="1"/>
  <c r="L968" i="1"/>
  <c r="M967" i="1"/>
  <c r="L967" i="1"/>
  <c r="L966" i="1"/>
  <c r="L965" i="1"/>
  <c r="L964" i="1"/>
  <c r="L963" i="1"/>
  <c r="L962" i="1"/>
  <c r="L961" i="1"/>
  <c r="L960" i="1"/>
  <c r="L959" i="1"/>
  <c r="G956" i="1"/>
  <c r="F956" i="1"/>
  <c r="G955" i="1"/>
  <c r="F955" i="1"/>
  <c r="G954" i="1"/>
  <c r="F954" i="1"/>
  <c r="B950" i="1"/>
  <c r="F950" i="1" s="1"/>
  <c r="B949" i="1"/>
  <c r="G949" i="1" s="1"/>
  <c r="B948" i="1"/>
  <c r="G948" i="1" s="1"/>
  <c r="G944" i="1"/>
  <c r="G946" i="1" s="1"/>
  <c r="F944" i="1"/>
  <c r="F946" i="1" s="1"/>
  <c r="A944" i="1"/>
  <c r="M943" i="1"/>
  <c r="L943" i="1"/>
  <c r="M942" i="1"/>
  <c r="L942" i="1"/>
  <c r="M941" i="1"/>
  <c r="L941" i="1"/>
  <c r="M940" i="1"/>
  <c r="L940" i="1"/>
  <c r="L939" i="1"/>
  <c r="L938" i="1"/>
  <c r="L937" i="1"/>
  <c r="L936" i="1"/>
  <c r="L935" i="1"/>
  <c r="L934" i="1"/>
  <c r="L933" i="1"/>
  <c r="M932" i="1"/>
  <c r="L932" i="1"/>
  <c r="M931" i="1"/>
  <c r="L931" i="1"/>
  <c r="M930" i="1"/>
  <c r="L930" i="1"/>
  <c r="G927" i="1"/>
  <c r="F927" i="1"/>
  <c r="G926" i="1"/>
  <c r="F926" i="1"/>
  <c r="B923" i="1"/>
  <c r="F923" i="1" s="1"/>
  <c r="B922" i="1"/>
  <c r="F922" i="1" s="1"/>
  <c r="G918" i="1"/>
  <c r="G920" i="1" s="1"/>
  <c r="F918" i="1"/>
  <c r="F920" i="1" s="1"/>
  <c r="A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M882" i="1"/>
  <c r="L882" i="1"/>
  <c r="M881" i="1"/>
  <c r="L881" i="1"/>
  <c r="M880" i="1"/>
  <c r="L880" i="1"/>
  <c r="L879" i="1"/>
  <c r="L878" i="1"/>
  <c r="L877" i="1"/>
  <c r="L876" i="1"/>
  <c r="L875" i="1"/>
  <c r="L874" i="1"/>
  <c r="G871" i="1"/>
  <c r="F871" i="1"/>
  <c r="G870" i="1"/>
  <c r="F870" i="1"/>
  <c r="G865" i="1"/>
  <c r="G867" i="1" s="1"/>
  <c r="F865" i="1"/>
  <c r="F867" i="1" s="1"/>
  <c r="A865" i="1"/>
  <c r="M864" i="1"/>
  <c r="L864" i="1"/>
  <c r="M863" i="1"/>
  <c r="L863" i="1"/>
  <c r="M862" i="1"/>
  <c r="L862" i="1"/>
  <c r="M861" i="1"/>
  <c r="L861" i="1"/>
  <c r="M860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H843" i="1"/>
  <c r="L842" i="1"/>
  <c r="H842" i="1"/>
  <c r="L841" i="1"/>
  <c r="H841" i="1"/>
  <c r="L840" i="1"/>
  <c r="H840" i="1"/>
  <c r="L839" i="1"/>
  <c r="H839" i="1"/>
  <c r="L838" i="1"/>
  <c r="H838" i="1"/>
  <c r="L837" i="1"/>
  <c r="H837" i="1"/>
  <c r="L836" i="1"/>
  <c r="H836" i="1"/>
  <c r="L835" i="1"/>
  <c r="H835" i="1"/>
  <c r="L834" i="1"/>
  <c r="H834" i="1"/>
  <c r="L833" i="1"/>
  <c r="H833" i="1"/>
  <c r="L832" i="1"/>
  <c r="H832" i="1"/>
  <c r="L831" i="1"/>
  <c r="H831" i="1"/>
  <c r="L830" i="1"/>
  <c r="H830" i="1"/>
  <c r="M829" i="1"/>
  <c r="L829" i="1"/>
  <c r="M828" i="1"/>
  <c r="L828" i="1"/>
  <c r="G823" i="1"/>
  <c r="F823" i="1"/>
  <c r="G819" i="1"/>
  <c r="F819" i="1"/>
  <c r="F508" i="1" s="1"/>
  <c r="G818" i="1"/>
  <c r="F818" i="1"/>
  <c r="G817" i="1"/>
  <c r="G481" i="1" s="1"/>
  <c r="F817" i="1"/>
  <c r="F481" i="1" s="1"/>
  <c r="G813" i="1"/>
  <c r="F813" i="1"/>
  <c r="F815" i="1" s="1"/>
  <c r="A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A707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G680" i="1"/>
  <c r="G707" i="1" s="1"/>
  <c r="G709" i="1" s="1"/>
  <c r="F680" i="1"/>
  <c r="F707" i="1" s="1"/>
  <c r="F709" i="1" s="1"/>
  <c r="G677" i="1"/>
  <c r="F677" i="1"/>
  <c r="G669" i="1"/>
  <c r="F669" i="1"/>
  <c r="L668" i="1"/>
  <c r="L667" i="1"/>
  <c r="G664" i="1"/>
  <c r="F664" i="1"/>
  <c r="A664" i="1"/>
  <c r="A671" i="1" s="1"/>
  <c r="A657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G619" i="1"/>
  <c r="F619" i="1"/>
  <c r="A614" i="1"/>
  <c r="G612" i="1"/>
  <c r="G661" i="1" s="1"/>
  <c r="F612" i="1"/>
  <c r="F661" i="1" s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G591" i="1"/>
  <c r="F591" i="1"/>
  <c r="G580" i="1"/>
  <c r="F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G566" i="1"/>
  <c r="F566" i="1"/>
  <c r="G565" i="1"/>
  <c r="F565" i="1"/>
  <c r="G564" i="1"/>
  <c r="F564" i="1"/>
  <c r="G562" i="1"/>
  <c r="F562" i="1"/>
  <c r="M561" i="1"/>
  <c r="L561" i="1"/>
  <c r="M560" i="1"/>
  <c r="L560" i="1"/>
  <c r="M559" i="1"/>
  <c r="L559" i="1"/>
  <c r="L558" i="1"/>
  <c r="L557" i="1"/>
  <c r="L556" i="1"/>
  <c r="L555" i="1"/>
  <c r="L554" i="1"/>
  <c r="L553" i="1"/>
  <c r="L552" i="1"/>
  <c r="L551" i="1"/>
  <c r="L550" i="1"/>
  <c r="L549" i="1"/>
  <c r="G547" i="1"/>
  <c r="F547" i="1"/>
  <c r="L543" i="1"/>
  <c r="L542" i="1"/>
  <c r="G537" i="1"/>
  <c r="G539" i="1" s="1"/>
  <c r="F537" i="1"/>
  <c r="F539" i="1" s="1"/>
  <c r="A537" i="1"/>
  <c r="L536" i="1"/>
  <c r="L535" i="1"/>
  <c r="L534" i="1"/>
  <c r="L533" i="1"/>
  <c r="L532" i="1"/>
  <c r="L531" i="1"/>
  <c r="L530" i="1"/>
  <c r="L529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12" i="1"/>
  <c r="L512" i="1"/>
  <c r="G510" i="1"/>
  <c r="G515" i="1" s="1"/>
  <c r="G517" i="1" s="1"/>
  <c r="F510" i="1"/>
  <c r="F515" i="1" s="1"/>
  <c r="F517" i="1" s="1"/>
  <c r="A510" i="1"/>
  <c r="A515" i="1" s="1"/>
  <c r="G507" i="1"/>
  <c r="F507" i="1"/>
  <c r="G504" i="1"/>
  <c r="G506" i="1" s="1"/>
  <c r="F504" i="1"/>
  <c r="F506" i="1" s="1"/>
  <c r="A504" i="1"/>
  <c r="L503" i="1"/>
  <c r="L502" i="1"/>
  <c r="L501" i="1"/>
  <c r="L500" i="1"/>
  <c r="L499" i="1"/>
  <c r="L498" i="1"/>
  <c r="L497" i="1"/>
  <c r="L496" i="1"/>
  <c r="L495" i="1"/>
  <c r="L494" i="1"/>
  <c r="M493" i="1"/>
  <c r="L493" i="1"/>
  <c r="L492" i="1"/>
  <c r="L491" i="1"/>
  <c r="L490" i="1"/>
  <c r="L489" i="1"/>
  <c r="L488" i="1"/>
  <c r="L487" i="1"/>
  <c r="L486" i="1"/>
  <c r="M485" i="1"/>
  <c r="L485" i="1"/>
  <c r="M484" i="1"/>
  <c r="L484" i="1"/>
  <c r="G480" i="1"/>
  <c r="F480" i="1"/>
  <c r="G477" i="1"/>
  <c r="G479" i="1" s="1"/>
  <c r="F477" i="1"/>
  <c r="F479" i="1" s="1"/>
  <c r="A477" i="1"/>
  <c r="L476" i="1"/>
  <c r="L475" i="1"/>
  <c r="L474" i="1"/>
  <c r="L473" i="1"/>
  <c r="L472" i="1"/>
  <c r="L471" i="1"/>
  <c r="L470" i="1"/>
  <c r="M469" i="1"/>
  <c r="L469" i="1"/>
  <c r="M468" i="1"/>
  <c r="L468" i="1"/>
  <c r="M467" i="1"/>
  <c r="L467" i="1"/>
  <c r="M466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G417" i="1"/>
  <c r="G587" i="1" s="1"/>
  <c r="F417" i="1"/>
  <c r="F587" i="1" s="1"/>
  <c r="L416" i="1"/>
  <c r="L415" i="1"/>
  <c r="L414" i="1"/>
  <c r="L413" i="1"/>
  <c r="L412" i="1"/>
  <c r="L411" i="1"/>
  <c r="L410" i="1"/>
  <c r="L409" i="1"/>
  <c r="L408" i="1"/>
  <c r="L407" i="1"/>
  <c r="L406" i="1"/>
  <c r="G404" i="1"/>
  <c r="F404" i="1"/>
  <c r="A404" i="1"/>
  <c r="A419" i="1" s="1"/>
  <c r="A393" i="1"/>
  <c r="A395" i="1" s="1"/>
  <c r="G261" i="1"/>
  <c r="G401" i="1" s="1"/>
  <c r="F261" i="1"/>
  <c r="F401" i="1" s="1"/>
  <c r="L260" i="1"/>
  <c r="L259" i="1"/>
  <c r="L258" i="1"/>
  <c r="L257" i="1"/>
  <c r="L256" i="1"/>
  <c r="L255" i="1"/>
  <c r="L254" i="1"/>
  <c r="L253" i="1"/>
  <c r="L252" i="1"/>
  <c r="G250" i="1"/>
  <c r="F250" i="1"/>
  <c r="A250" i="1"/>
  <c r="A263" i="1" s="1"/>
  <c r="G248" i="1"/>
  <c r="F248" i="1"/>
  <c r="G242" i="1"/>
  <c r="F242" i="1"/>
  <c r="L241" i="1"/>
  <c r="L240" i="1"/>
  <c r="H239" i="1"/>
  <c r="L238" i="1"/>
  <c r="L237" i="1"/>
  <c r="L236" i="1"/>
  <c r="L235" i="1"/>
  <c r="L234" i="1"/>
  <c r="M233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G215" i="1"/>
  <c r="F215" i="1"/>
  <c r="A215" i="1"/>
  <c r="A244" i="1" s="1"/>
  <c r="G207" i="1"/>
  <c r="G588" i="1" s="1"/>
  <c r="F207" i="1"/>
  <c r="F588" i="1" s="1"/>
  <c r="L206" i="1"/>
  <c r="H206" i="1"/>
  <c r="L205" i="1"/>
  <c r="H205" i="1"/>
  <c r="L204" i="1"/>
  <c r="H204" i="1"/>
  <c r="L203" i="1"/>
  <c r="H203" i="1"/>
  <c r="L202" i="1"/>
  <c r="H202" i="1"/>
  <c r="L201" i="1"/>
  <c r="H201" i="1"/>
  <c r="L200" i="1"/>
  <c r="H200" i="1"/>
  <c r="L199" i="1"/>
  <c r="H199" i="1"/>
  <c r="L198" i="1"/>
  <c r="L197" i="1"/>
  <c r="L196" i="1"/>
  <c r="L195" i="1"/>
  <c r="L194" i="1"/>
  <c r="L193" i="1"/>
  <c r="L192" i="1"/>
  <c r="L191" i="1"/>
  <c r="L190" i="1"/>
  <c r="L189" i="1"/>
  <c r="G187" i="1"/>
  <c r="F187" i="1"/>
  <c r="A187" i="1"/>
  <c r="A209" i="1" s="1"/>
  <c r="A390" i="1"/>
  <c r="G388" i="1"/>
  <c r="F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G269" i="1"/>
  <c r="F269" i="1"/>
  <c r="A180" i="1"/>
  <c r="G178" i="1"/>
  <c r="G400" i="1" s="1"/>
  <c r="F178" i="1"/>
  <c r="F400" i="1" s="1"/>
  <c r="L177" i="1"/>
  <c r="L176" i="1"/>
  <c r="L175" i="1"/>
  <c r="L174" i="1"/>
  <c r="G172" i="1"/>
  <c r="F172" i="1"/>
  <c r="A166" i="1"/>
  <c r="G164" i="1"/>
  <c r="G586" i="1" s="1"/>
  <c r="F164" i="1"/>
  <c r="F586" i="1" s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M139" i="1"/>
  <c r="L139" i="1"/>
  <c r="G137" i="1"/>
  <c r="F137" i="1"/>
  <c r="G128" i="1"/>
  <c r="F128" i="1"/>
  <c r="G121" i="1"/>
  <c r="G133" i="1" s="1"/>
  <c r="F121" i="1"/>
  <c r="F133" i="1" s="1"/>
  <c r="L120" i="1"/>
  <c r="L119" i="1"/>
  <c r="L118" i="1"/>
  <c r="L117" i="1"/>
  <c r="L116" i="1"/>
  <c r="H116" i="1"/>
  <c r="L115" i="1"/>
  <c r="L114" i="1"/>
  <c r="L113" i="1"/>
  <c r="L112" i="1"/>
  <c r="L111" i="1"/>
  <c r="L110" i="1"/>
  <c r="G108" i="1"/>
  <c r="F108" i="1"/>
  <c r="G99" i="1"/>
  <c r="G399" i="1" s="1"/>
  <c r="F99" i="1"/>
  <c r="F399" i="1" s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G57" i="1"/>
  <c r="F57" i="1"/>
  <c r="G49" i="1"/>
  <c r="G104" i="1" s="1"/>
  <c r="F49" i="1"/>
  <c r="F104" i="1" s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/>
  <c r="L34" i="1"/>
  <c r="H34" i="1"/>
  <c r="L33" i="1"/>
  <c r="H33" i="1"/>
  <c r="L32" i="1"/>
  <c r="H32" i="1"/>
  <c r="G30" i="1"/>
  <c r="F30" i="1"/>
  <c r="G21" i="1"/>
  <c r="G398" i="1" s="1"/>
  <c r="F21" i="1"/>
  <c r="F398" i="1" s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L10" i="1"/>
  <c r="H10" i="1"/>
  <c r="L9" i="1"/>
  <c r="H9" i="1"/>
  <c r="L8" i="1"/>
  <c r="H8" i="1"/>
  <c r="L7" i="1"/>
  <c r="H7" i="1"/>
  <c r="L6" i="1"/>
  <c r="H6" i="1"/>
  <c r="L5" i="1"/>
  <c r="H5" i="1"/>
  <c r="L4" i="1"/>
  <c r="H4" i="1"/>
  <c r="G2" i="1"/>
  <c r="F2" i="1"/>
  <c r="F1165" i="1" l="1"/>
  <c r="F1166" i="1"/>
  <c r="F1167" i="1"/>
  <c r="F1164" i="1"/>
  <c r="F657" i="1"/>
  <c r="F659" i="1" s="1"/>
  <c r="G657" i="1"/>
  <c r="G659" i="1" s="1"/>
  <c r="F583" i="1"/>
  <c r="G583" i="1"/>
  <c r="G567" i="1"/>
  <c r="G569" i="1" s="1"/>
  <c r="G571" i="1" s="1"/>
  <c r="G24" i="1"/>
  <c r="G26" i="1" s="1"/>
  <c r="F51" i="1"/>
  <c r="F53" i="1" s="1"/>
  <c r="G180" i="1"/>
  <c r="G182" i="1" s="1"/>
  <c r="G244" i="1"/>
  <c r="G246" i="1" s="1"/>
  <c r="F263" i="1"/>
  <c r="F265" i="1" s="1"/>
  <c r="F567" i="1"/>
  <c r="F569" i="1" s="1"/>
  <c r="F571" i="1" s="1"/>
  <c r="F671" i="1"/>
  <c r="F673" i="1" s="1"/>
  <c r="G671" i="1"/>
  <c r="G673" i="1" s="1"/>
  <c r="F1180" i="1"/>
  <c r="F1182" i="1" s="1"/>
  <c r="G209" i="1"/>
  <c r="G211" i="1" s="1"/>
  <c r="F614" i="1"/>
  <c r="F616" i="1" s="1"/>
  <c r="F101" i="1"/>
  <c r="F103" i="1" s="1"/>
  <c r="H818" i="1"/>
  <c r="H1164" i="1"/>
  <c r="H1165" i="1"/>
  <c r="H1166" i="1"/>
  <c r="G51" i="1"/>
  <c r="G53" i="1" s="1"/>
  <c r="H1167" i="1"/>
  <c r="G983" i="1"/>
  <c r="F180" i="1"/>
  <c r="F182" i="1" s="1"/>
  <c r="G923" i="1"/>
  <c r="G390" i="1"/>
  <c r="G393" i="1" s="1"/>
  <c r="G395" i="1" s="1"/>
  <c r="G397" i="1" s="1"/>
  <c r="H817" i="1"/>
  <c r="G982" i="1"/>
  <c r="G922" i="1"/>
  <c r="F123" i="1"/>
  <c r="F125" i="1" s="1"/>
  <c r="F130" i="1"/>
  <c r="F132" i="1" s="1"/>
  <c r="F419" i="1"/>
  <c r="F421" i="1" s="1"/>
  <c r="G614" i="1"/>
  <c r="G616" i="1" s="1"/>
  <c r="G815" i="1"/>
  <c r="F820" i="1"/>
  <c r="G123" i="1"/>
  <c r="G125" i="1" s="1"/>
  <c r="G166" i="1"/>
  <c r="G168" i="1" s="1"/>
  <c r="G419" i="1"/>
  <c r="G421" i="1" s="1"/>
  <c r="F948" i="1"/>
  <c r="F166" i="1"/>
  <c r="F168" i="1" s="1"/>
  <c r="H819" i="1"/>
  <c r="G101" i="1"/>
  <c r="G103" i="1" s="1"/>
  <c r="F949" i="1"/>
  <c r="F390" i="1"/>
  <c r="F392" i="1" s="1"/>
  <c r="F244" i="1"/>
  <c r="F246" i="1" s="1"/>
  <c r="G508" i="1"/>
  <c r="G950" i="1"/>
  <c r="G951" i="1" s="1"/>
  <c r="G1180" i="1"/>
  <c r="G1182" i="1" s="1"/>
  <c r="G130" i="1"/>
  <c r="G132" i="1" s="1"/>
  <c r="F209" i="1"/>
  <c r="F211" i="1" s="1"/>
  <c r="G263" i="1"/>
  <c r="G265" i="1" s="1"/>
  <c r="G820" i="1"/>
  <c r="H820" i="1" s="1"/>
  <c r="F24" i="1"/>
  <c r="F26" i="1" s="1"/>
  <c r="F1185" i="1"/>
  <c r="F1187" i="1" s="1"/>
  <c r="G392" i="1" l="1"/>
  <c r="F393" i="1"/>
  <c r="F395" i="1" s="1"/>
  <c r="F397" i="1" s="1"/>
  <c r="F951" i="1"/>
  <c r="F585" i="1" l="1"/>
  <c r="G585" i="1"/>
</calcChain>
</file>

<file path=xl/sharedStrings.xml><?xml version="1.0" encoding="utf-8"?>
<sst xmlns="http://schemas.openxmlformats.org/spreadsheetml/2006/main" count="5515" uniqueCount="355">
  <si>
    <t>Current Division</t>
  </si>
  <si>
    <t>Statistical Area Level 1 (SA1) (2021 SA1s)</t>
  </si>
  <si>
    <t>Statistical Area Level 1 (SA1) Code (7-digit) (2021 SA1s)</t>
  </si>
  <si>
    <t>Statistical Area Level 2 (SA2) Code (2021 SA2s)</t>
  </si>
  <si>
    <t>Statistical Area Level 2 (SA2) Name</t>
  </si>
  <si>
    <t>Actual enrolment Wednesday 9 August 2023</t>
  </si>
  <si>
    <t>Projected enrolment Monday 17 April 2028</t>
  </si>
  <si>
    <t>Proposed Division</t>
  </si>
  <si>
    <t>Bendigo</t>
  </si>
  <si>
    <t>Current</t>
  </si>
  <si>
    <t>MCEWEN</t>
  </si>
  <si>
    <t>Woodend</t>
  </si>
  <si>
    <t>Whole SA2</t>
  </si>
  <si>
    <t>Final</t>
  </si>
  <si>
    <t>Var to Quota</t>
  </si>
  <si>
    <t>No Removals</t>
  </si>
  <si>
    <t>Ballarat</t>
  </si>
  <si>
    <t>HAWKE</t>
  </si>
  <si>
    <t>Bacchus Marsh Surrounds</t>
  </si>
  <si>
    <t xml:space="preserve">Single SA2 inc towns Ballan, </t>
  </si>
  <si>
    <t>No Removal</t>
  </si>
  <si>
    <t>Hawke</t>
  </si>
  <si>
    <t>Gisborne</t>
  </si>
  <si>
    <t>Riddells Creek</t>
  </si>
  <si>
    <t>Loss to Ballarat</t>
  </si>
  <si>
    <t>Nicholls</t>
  </si>
  <si>
    <t>MALLEE</t>
  </si>
  <si>
    <t>Gannawarra</t>
  </si>
  <si>
    <t>Cohuna and surrounds - Broadly old shire of Cohuna or now Yarran Ward of Shire of Gannawarra</t>
  </si>
  <si>
    <t>Mallee</t>
  </si>
  <si>
    <t>Loss to Nicholls</t>
  </si>
  <si>
    <t>Maribyrnong</t>
  </si>
  <si>
    <t>MELBOURNE</t>
  </si>
  <si>
    <t>Royal Park and area to west to SA2 boundary</t>
  </si>
  <si>
    <t>Parkville</t>
  </si>
  <si>
    <t>North Melbourne</t>
  </si>
  <si>
    <t>Approximate  as based on mesh blocks</t>
  </si>
  <si>
    <t>Area west of Dryburgh St</t>
  </si>
  <si>
    <t>Melbourne</t>
  </si>
  <si>
    <t>Preliminary</t>
  </si>
  <si>
    <t>Calwell</t>
  </si>
  <si>
    <t>Whittlesea</t>
  </si>
  <si>
    <t>Donnybrook Locality</t>
  </si>
  <si>
    <t>McEwan</t>
  </si>
  <si>
    <t>CASEY</t>
  </si>
  <si>
    <t>Healesville - Yarra Glen</t>
  </si>
  <si>
    <t>Upper Yarra Valley</t>
  </si>
  <si>
    <t>Wandin - Seville</t>
  </si>
  <si>
    <t>Yarra Valley</t>
  </si>
  <si>
    <t>Brunswick East</t>
  </si>
  <si>
    <t>Wills</t>
  </si>
  <si>
    <t>Was in Wills pre 2021 redistribution</t>
  </si>
  <si>
    <t>Fitzroy North</t>
  </si>
  <si>
    <t>Due East of Brunswick East SA2 - Southern boundary Park St - West boundary Merri Creek</t>
  </si>
  <si>
    <t>BRUCE</t>
  </si>
  <si>
    <t>Berwick - North</t>
  </si>
  <si>
    <t>La Trobe</t>
  </si>
  <si>
    <t>Area around central Berwick North of Princess Highway and West of Harkaway Rd</t>
  </si>
  <si>
    <t>LaTrobe</t>
  </si>
  <si>
    <t>Emerald - Cockatoo</t>
  </si>
  <si>
    <t>Unites SA2 - currently split over 2 divisions</t>
  </si>
  <si>
    <t>Removal</t>
  </si>
  <si>
    <t xml:space="preserve">Koo Wee Rup SA2 Exc </t>
  </si>
  <si>
    <t>Wollert</t>
  </si>
  <si>
    <t>Scullin</t>
  </si>
  <si>
    <t>Consolidates SA2 currently split across divisions</t>
  </si>
  <si>
    <t>Adjusted</t>
  </si>
  <si>
    <t>Loss to Bendigo</t>
  </si>
  <si>
    <t>Loss to Hawke</t>
  </si>
  <si>
    <t>Loss to Calwell</t>
  </si>
  <si>
    <t>Loss to Scullin</t>
  </si>
  <si>
    <t>Clifton Hill - Alphington</t>
  </si>
  <si>
    <t>Cooper</t>
  </si>
  <si>
    <t>Returns to Cooper electors moved in last redistribution</t>
  </si>
  <si>
    <t>Lilydale - Coldstream</t>
  </si>
  <si>
    <t>Deakin</t>
  </si>
  <si>
    <t>Lilydale Locality</t>
  </si>
  <si>
    <t>Remove to Menzies</t>
  </si>
  <si>
    <t>Remove to Chisholm</t>
  </si>
  <si>
    <t>Casey</t>
  </si>
  <si>
    <t>Menzies</t>
  </si>
  <si>
    <t>Coldstream &amp; Yering localities</t>
  </si>
  <si>
    <t>Remove to Jagajaga</t>
  </si>
  <si>
    <t>Jagajaga</t>
  </si>
  <si>
    <t>Reverse 2018 alteration</t>
  </si>
  <si>
    <t>Aston</t>
  </si>
  <si>
    <t>Remove to Bruce</t>
  </si>
  <si>
    <t>Bruce</t>
  </si>
  <si>
    <t>HOTHAM</t>
  </si>
  <si>
    <t>Springvale</t>
  </si>
  <si>
    <t>Area North Princess Highway</t>
  </si>
  <si>
    <t>Noble Park - East</t>
  </si>
  <si>
    <t>West of Chandler Rd</t>
  </si>
  <si>
    <t xml:space="preserve">Bruce </t>
  </si>
  <si>
    <t>Remove To</t>
  </si>
  <si>
    <t>Latrobe</t>
  </si>
  <si>
    <t>Holt</t>
  </si>
  <si>
    <t>New</t>
  </si>
  <si>
    <t>MACNAMARA</t>
  </si>
  <si>
    <t>Inc in Melbourne City Council</t>
  </si>
  <si>
    <t>Pop primarily centred around Southbank</t>
  </si>
  <si>
    <t>Remove to Maribyrnong</t>
  </si>
  <si>
    <t>Remove to Cooper</t>
  </si>
  <si>
    <t>Remove to Wills</t>
  </si>
  <si>
    <t>Dunkley</t>
  </si>
  <si>
    <t>HOLT</t>
  </si>
  <si>
    <t>Pearcedale - Tooradin</t>
  </si>
  <si>
    <t>Pearcedale - Tooradin SA2 exc Tooradin locality</t>
  </si>
  <si>
    <t>Isaacs</t>
  </si>
  <si>
    <t>Hallam</t>
  </si>
  <si>
    <t>Area Sth of Princess Highway</t>
  </si>
  <si>
    <t>Narre Warren - South West</t>
  </si>
  <si>
    <t>Princess Hwy to North and Centre Rd to East</t>
  </si>
  <si>
    <t>Narre Warren South - West</t>
  </si>
  <si>
    <t>Remove to Dunkley</t>
  </si>
  <si>
    <t>Higgins</t>
  </si>
  <si>
    <t>Kooyong</t>
  </si>
  <si>
    <t>Removal to Chisholm</t>
  </si>
  <si>
    <t>Monash</t>
  </si>
  <si>
    <t>LA TROBE</t>
  </si>
  <si>
    <t>Koo Wee Rup</t>
  </si>
  <si>
    <t>All SA2 apart from Cardinia, Officer Sth, Rythdale, Pakenham Sth, Officer and Pakenham localities</t>
  </si>
  <si>
    <t>Chisholm</t>
  </si>
  <si>
    <t>CHISHOLM</t>
  </si>
  <si>
    <t>Glen Waverley - East</t>
  </si>
  <si>
    <t>Southern boundary set at High St Rd</t>
  </si>
  <si>
    <t>Glen Waverley - West</t>
  </si>
  <si>
    <t>Mount Waverley - North</t>
  </si>
  <si>
    <t>Ashwood - Chadstone</t>
  </si>
  <si>
    <t>To Quota</t>
  </si>
  <si>
    <t>From Deakin</t>
  </si>
  <si>
    <t>From Kooyong</t>
  </si>
  <si>
    <t>From Menzies</t>
  </si>
  <si>
    <t>From Chisholm</t>
  </si>
  <si>
    <t>Remove to New</t>
  </si>
  <si>
    <t>Goldstein</t>
  </si>
  <si>
    <t>GOLDSTEIN</t>
  </si>
  <si>
    <t>Ormond - Glen Huntly</t>
  </si>
  <si>
    <t>Excludes SA1's that are south of North Rd</t>
  </si>
  <si>
    <t>HIGGINS</t>
  </si>
  <si>
    <t>Malvern East</t>
  </si>
  <si>
    <t>SA1 West of Bourke Rd</t>
  </si>
  <si>
    <t>This is derived from mesh block data</t>
  </si>
  <si>
    <t>MacNamara</t>
  </si>
  <si>
    <t>Remove to</t>
  </si>
  <si>
    <t>Area South of North Rd</t>
  </si>
  <si>
    <t>Hampton</t>
  </si>
  <si>
    <t>Hampton Locality</t>
  </si>
  <si>
    <t>Hotham</t>
  </si>
  <si>
    <t>Oakleigh Huntingdale Sth North Rd</t>
  </si>
  <si>
    <t>Hampton East</t>
  </si>
  <si>
    <t>Exc 5 SA1 North of Princess Highway</t>
  </si>
  <si>
    <t xml:space="preserve"> West of Chandler Rd</t>
  </si>
  <si>
    <t>ISAACS</t>
  </si>
  <si>
    <t>Dandenong - South</t>
  </si>
  <si>
    <t>North Boundary Dandenong Bypass - East Railway Line</t>
  </si>
  <si>
    <t>South of High St Rd</t>
  </si>
  <si>
    <t>East of Bourke Rd</t>
  </si>
  <si>
    <t>Oakleigh - Huntingdale</t>
  </si>
  <si>
    <t>SA1's North of North Rd</t>
  </si>
  <si>
    <t>CORANGAMITE</t>
  </si>
  <si>
    <t>Newcomb - Moolap</t>
  </si>
  <si>
    <t>Corio</t>
  </si>
  <si>
    <t>Moolap locality</t>
  </si>
  <si>
    <t>SA1 based</t>
  </si>
  <si>
    <t>Locality determine by SA1</t>
  </si>
  <si>
    <t>West Melbourne - Industrial SA2</t>
  </si>
  <si>
    <t>Berwick - South West SA2</t>
  </si>
  <si>
    <t>Kilsyth SA2</t>
  </si>
  <si>
    <t>Montrose SA2</t>
  </si>
  <si>
    <t>Mooroolbark SA2</t>
  </si>
  <si>
    <t>Mount Evelyn SA2</t>
  </si>
  <si>
    <t>Croydon - West SA2</t>
  </si>
  <si>
    <t>Croydon - East SA2</t>
  </si>
  <si>
    <t>Croydon South SA2</t>
  </si>
  <si>
    <t>Bayswater North SA2</t>
  </si>
  <si>
    <t>Ringwood East SA2</t>
  </si>
  <si>
    <t>Ringwood SA2</t>
  </si>
  <si>
    <t>Ringwood North SA2</t>
  </si>
  <si>
    <t>Chirnside Park SA2</t>
  </si>
  <si>
    <t>Warrandyte - Wonga Park SA2</t>
  </si>
  <si>
    <t>Croydon Hills - Warranwood SA2</t>
  </si>
  <si>
    <t>Donvale - Park Orchards SA2</t>
  </si>
  <si>
    <t>Doncaster East - North SA2</t>
  </si>
  <si>
    <t>Templestowe SA2</t>
  </si>
  <si>
    <t>Doncaster East - South SA2</t>
  </si>
  <si>
    <t>Doncaster SA2</t>
  </si>
  <si>
    <t>Templestowe Lower SA2</t>
  </si>
  <si>
    <t>Bulleen SA2</t>
  </si>
  <si>
    <t>Mitcham (Vic.) SA2</t>
  </si>
  <si>
    <t>Nunawading SA2</t>
  </si>
  <si>
    <t>Research - North Warrandyte SA2</t>
  </si>
  <si>
    <t>Belgrave - Selby SA2</t>
  </si>
  <si>
    <t>Lysterfield SA2</t>
  </si>
  <si>
    <t>Monbulk - Silvan SA2</t>
  </si>
  <si>
    <t>Mount Dandenong - Olinda SA2</t>
  </si>
  <si>
    <t>Upwey - Tecoma SA2</t>
  </si>
  <si>
    <t>Bayswater SA2</t>
  </si>
  <si>
    <t>Boronia SA2</t>
  </si>
  <si>
    <t>Ferntree Gully - North SA2</t>
  </si>
  <si>
    <t>Ferntree Gully (South) - Upper Ferntree Gully SA2</t>
  </si>
  <si>
    <t>Knoxfield - Scoresby SA2</t>
  </si>
  <si>
    <t>Rowville - North SA2</t>
  </si>
  <si>
    <t>The Basin SA2</t>
  </si>
  <si>
    <t>Wantirna South SA2</t>
  </si>
  <si>
    <t>Wantirna SA2</t>
  </si>
  <si>
    <t>Rowville - Central SA2</t>
  </si>
  <si>
    <t>Rowville - South SA2</t>
  </si>
  <si>
    <t>Noble Park North SA2</t>
  </si>
  <si>
    <t>Docklands SA2</t>
  </si>
  <si>
    <t>Royal Botanic Gardens Victoria SA2</t>
  </si>
  <si>
    <t>Southbank - East SA2</t>
  </si>
  <si>
    <t>Southbank (West) - South Wharf SA2</t>
  </si>
  <si>
    <t>South Yarra - West SA2</t>
  </si>
  <si>
    <t>Port Melbourne Industrial SA2</t>
  </si>
  <si>
    <t>Glen Iris - East SA2</t>
  </si>
  <si>
    <t>Ashburton (Vic.) SA2</t>
  </si>
  <si>
    <t>Box Hill North SA2</t>
  </si>
  <si>
    <t>Surrey Hills (East) - Mont Albert SA2</t>
  </si>
  <si>
    <t>Blackburn South SA2</t>
  </si>
  <si>
    <t>Blackburn SA2</t>
  </si>
  <si>
    <t>Forest Hill SA2</t>
  </si>
  <si>
    <t>Vermont South SA2</t>
  </si>
  <si>
    <t>Vermont SA2</t>
  </si>
  <si>
    <t>Box Hill SA2</t>
  </si>
  <si>
    <t>Burwood (Vic.) SA2</t>
  </si>
  <si>
    <t>Burwood East SA2</t>
  </si>
  <si>
    <t>Caulfield - South SA2</t>
  </si>
  <si>
    <t>Elsternwick SA2</t>
  </si>
  <si>
    <t>Armadale SA2</t>
  </si>
  <si>
    <t>Malvern - Glen Iris SA2</t>
  </si>
  <si>
    <t>Prahran - Windsor SA2</t>
  </si>
  <si>
    <t>South Yarra - North SA2</t>
  </si>
  <si>
    <t>South Yarra - South SA2</t>
  </si>
  <si>
    <t>Toorak SA2</t>
  </si>
  <si>
    <t>Caulfield - North SA2</t>
  </si>
  <si>
    <t>Ormond - Glen Huntly SA2</t>
  </si>
  <si>
    <t>St Kilda East SA2</t>
  </si>
  <si>
    <t>Albert Park SA2</t>
  </si>
  <si>
    <t>Elwood SA2</t>
  </si>
  <si>
    <t>Port Melbourne SA2</t>
  </si>
  <si>
    <t>South Melbourne SA2</t>
  </si>
  <si>
    <t>St Kilda - Central SA2</t>
  </si>
  <si>
    <t>St Kilda - West SA2</t>
  </si>
  <si>
    <t>Brighton (Vic.) SA2</t>
  </si>
  <si>
    <t>Brighton East SA2</t>
  </si>
  <si>
    <t>Bentleigh - McKinnon SA2</t>
  </si>
  <si>
    <t>Beaumaris SA2</t>
  </si>
  <si>
    <t>Highett (West) - Cheltenham SA2</t>
  </si>
  <si>
    <t>Sandringham - Black Rock SA2</t>
  </si>
  <si>
    <t>Bentleigh East - North SA2</t>
  </si>
  <si>
    <t>Bentleigh East - South SA2</t>
  </si>
  <si>
    <t>Clarinda - Oakleigh South SA2</t>
  </si>
  <si>
    <t>Clayton - Central SA2</t>
  </si>
  <si>
    <t>Clayton South SA2</t>
  </si>
  <si>
    <t>Highett (East) - Cheltenham SA2</t>
  </si>
  <si>
    <t>Mentone SA2</t>
  </si>
  <si>
    <t>Moorabbin - Heatherton SA2</t>
  </si>
  <si>
    <t>Moorabbin Airport SA2</t>
  </si>
  <si>
    <t>Aspendale Gardens - Waterways SA2</t>
  </si>
  <si>
    <t>Braeside SA2</t>
  </si>
  <si>
    <t>Carrum - Patterson Lakes SA2</t>
  </si>
  <si>
    <t>Chelsea - Bonbeach SA2</t>
  </si>
  <si>
    <t>Chelsea Heights SA2</t>
  </si>
  <si>
    <t>Mordialloc - Parkdale SA2</t>
  </si>
  <si>
    <t>Dingley Village SA2</t>
  </si>
  <si>
    <t>Edithvale - Aspendale SA2</t>
  </si>
  <si>
    <t>Springvale SA2</t>
  </si>
  <si>
    <t>Springvale South SA2</t>
  </si>
  <si>
    <t>Keysborough - South SA2</t>
  </si>
  <si>
    <t>Keysborough - North SA2</t>
  </si>
  <si>
    <t>Noble Park - West SA2</t>
  </si>
  <si>
    <t>Mount Waverley - South SA2</t>
  </si>
  <si>
    <t>Ashwood - Chadstone SA2</t>
  </si>
  <si>
    <t>Mulgrave SA2</t>
  </si>
  <si>
    <t>Clayton (North) - Notting Hill SA2</t>
  </si>
  <si>
    <t>Oakleigh - Huntingdale SA2</t>
  </si>
  <si>
    <t>Wheelers Hill SA2</t>
  </si>
  <si>
    <t>Carnegie SA2</t>
  </si>
  <si>
    <t>Murrumbeena SA2</t>
  </si>
  <si>
    <t>Hughesdale SA2</t>
  </si>
  <si>
    <t>Hotham / Chisholm</t>
  </si>
  <si>
    <t>20804119515A</t>
  </si>
  <si>
    <t>20604150630A</t>
  </si>
  <si>
    <t>20604150631A</t>
  </si>
  <si>
    <t>20604150613A</t>
  </si>
  <si>
    <t>20604150628A</t>
  </si>
  <si>
    <t>Ashburton (Vic.) SA2 in total</t>
  </si>
  <si>
    <t>Ashwood - Chadstone SA2 in total</t>
  </si>
  <si>
    <t>Beaumaris SA2 in total</t>
  </si>
  <si>
    <t>Belgrave - Selby SA2 in total</t>
  </si>
  <si>
    <t>Bentleigh - McKinnon SA2 in total</t>
  </si>
  <si>
    <t>Berwick - South West SA2 in total</t>
  </si>
  <si>
    <t>Blackburn SA2 in total</t>
  </si>
  <si>
    <t>Blackburn South SA2 in total</t>
  </si>
  <si>
    <t>Box Hill North SA2 in total</t>
  </si>
  <si>
    <t>Box Hill SA2 in total</t>
  </si>
  <si>
    <t>Brighton (Vic.) SA2 in total</t>
  </si>
  <si>
    <t>Brighton East SA2 in total</t>
  </si>
  <si>
    <t>Carnegie SA2 in total</t>
  </si>
  <si>
    <t>Caulfield - North SA2 in total</t>
  </si>
  <si>
    <t>Caulfield - South SA2 in total</t>
  </si>
  <si>
    <t>Chirnside Park SA2 in total</t>
  </si>
  <si>
    <t>Clayton (North) - Notting Hill SA2 in total</t>
  </si>
  <si>
    <t>Croydon Hills - Warranwood SA2 in total</t>
  </si>
  <si>
    <t>Dingley Village SA2 in total</t>
  </si>
  <si>
    <t>Docklands SA2 in total</t>
  </si>
  <si>
    <t>Elsternwick SA2 in total</t>
  </si>
  <si>
    <t>Forest Hill SA2 in total</t>
  </si>
  <si>
    <t>Glen Iris - East SA2 in total</t>
  </si>
  <si>
    <t>Highett (East) - Cheltenham SA2 in total</t>
  </si>
  <si>
    <t>Highett (West) - Cheltenham SA2 in total</t>
  </si>
  <si>
    <t>Hughesdale SA2 in total</t>
  </si>
  <si>
    <t>Keysborough - North SA2 in total</t>
  </si>
  <si>
    <t>Kilsyth SA2 in total</t>
  </si>
  <si>
    <t>Lysterfield SA2 in total</t>
  </si>
  <si>
    <t>Mentone SA2 in total</t>
  </si>
  <si>
    <t>Mitcham (Vic.) SA2 in total</t>
  </si>
  <si>
    <t>Monbulk - Silvan SA2 in total</t>
  </si>
  <si>
    <t>Montrose SA2 in total</t>
  </si>
  <si>
    <t>Moorabbin - Heatherton SA2 in total</t>
  </si>
  <si>
    <t>Moorabbin Airport SA2 in total</t>
  </si>
  <si>
    <t>Mooroolbark SA2 in total</t>
  </si>
  <si>
    <t>Mount Dandenong - Olinda SA2 in total</t>
  </si>
  <si>
    <t>Mount Evelyn SA2 in total</t>
  </si>
  <si>
    <t>Mount Waverley - South SA2 in total</t>
  </si>
  <si>
    <t>Mulgrave SA2 in total</t>
  </si>
  <si>
    <t>Murrumbeena SA2 in total</t>
  </si>
  <si>
    <t>Noble Park - West SA2 in total</t>
  </si>
  <si>
    <t>Noble Park North SA2 in total</t>
  </si>
  <si>
    <t>Nunawading SA2 in total</t>
  </si>
  <si>
    <t>Oakleigh - Huntingdale SA2 in total</t>
  </si>
  <si>
    <t>Ormond - Glen Huntly SA2 in total</t>
  </si>
  <si>
    <t>Port Melbourne Industrial SA2 in total</t>
  </si>
  <si>
    <t>Research - North Warrandyte SA2 in total</t>
  </si>
  <si>
    <t>Rowville - Central SA2 in total</t>
  </si>
  <si>
    <t>Rowville - South SA2 in total</t>
  </si>
  <si>
    <t>Royal Botanic Gardens Victoria SA2 in total</t>
  </si>
  <si>
    <t>Sandringham - Black Rock SA2 in total</t>
  </si>
  <si>
    <t>South Yarra - West SA2 in total</t>
  </si>
  <si>
    <t>Southbank - East SA2 in total</t>
  </si>
  <si>
    <t>Southbank (West) - South Wharf SA2 in total</t>
  </si>
  <si>
    <t>Springvale South SA2 in total</t>
  </si>
  <si>
    <t>St Kilda East SA2 in total</t>
  </si>
  <si>
    <t>Surrey Hills (East) - Mont Albert SA2 in total</t>
  </si>
  <si>
    <t>Upwey - Tecoma SA2 in total</t>
  </si>
  <si>
    <t>Vermont SA2 in total</t>
  </si>
  <si>
    <t>Vermont South SA2 in total</t>
  </si>
  <si>
    <t>Warrandyte - Wonga Park SA2 in total</t>
  </si>
  <si>
    <t>West Melbourne - Industrial SA2 in total</t>
  </si>
  <si>
    <t>Wheelers Hill SA2 in total</t>
  </si>
  <si>
    <t>Sum of Actual enrolment Wednesday 9 August 2023</t>
  </si>
  <si>
    <t>Column Labels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</si>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</sst>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darkTrellis">
        <fgColor rgb="FF00B0F0"/>
        <bgColor theme="9" tint="0.79998168889431442"/>
      </patternFill>
    </fill>
    <fill>
      <patternFill patternType="darkTrellis">
        <fgColor rgb="FF00B0F0"/>
        <bgColor theme="9" tint="0.79995117038483843"/>
      </patternFill>
    </fill>
  </fills>
  <borders count="16">
    <border>
      <left/>
      <right/>
      <top/>
      <bottom/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top" wrapText="1"/>
    </xf>
    <xf numFmtId="17" fontId="2" fillId="0" borderId="0" xfId="0" applyNumberFormat="1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top"/>
    </xf>
    <xf numFmtId="3" fontId="0" fillId="0" borderId="0" xfId="0" applyNumberFormat="1"/>
    <xf numFmtId="0" fontId="0" fillId="0" borderId="0" xfId="0" applyAlignment="1">
      <alignment vertical="top"/>
    </xf>
    <xf numFmtId="10" fontId="0" fillId="0" borderId="0" xfId="0" applyNumberFormat="1" applyAlignment="1">
      <alignment vertical="top"/>
    </xf>
    <xf numFmtId="0" fontId="0" fillId="0" borderId="1" xfId="0" applyBorder="1"/>
    <xf numFmtId="0" fontId="0" fillId="3" borderId="0" xfId="0" applyFill="1" applyAlignment="1">
      <alignment vertical="top"/>
    </xf>
    <xf numFmtId="10" fontId="0" fillId="4" borderId="0" xfId="0" applyNumberFormat="1" applyFill="1" applyAlignment="1">
      <alignment vertical="top"/>
    </xf>
    <xf numFmtId="0" fontId="0" fillId="2" borderId="0" xfId="0" applyFill="1"/>
    <xf numFmtId="0" fontId="0" fillId="3" borderId="0" xfId="0" applyFill="1"/>
    <xf numFmtId="0" fontId="2" fillId="0" borderId="0" xfId="0" applyFont="1"/>
    <xf numFmtId="10" fontId="0" fillId="0" borderId="0" xfId="1" applyNumberFormat="1" applyFont="1"/>
    <xf numFmtId="10" fontId="0" fillId="4" borderId="0" xfId="1" applyNumberFormat="1" applyFont="1" applyFill="1"/>
    <xf numFmtId="0" fontId="4" fillId="0" borderId="0" xfId="0" applyFont="1"/>
    <xf numFmtId="3" fontId="0" fillId="0" borderId="1" xfId="0" applyNumberFormat="1" applyBorder="1"/>
    <xf numFmtId="10" fontId="7" fillId="0" borderId="0" xfId="2" applyNumberFormat="1" applyFont="1"/>
    <xf numFmtId="10" fontId="10" fillId="0" borderId="0" xfId="2" applyNumberFormat="1" applyFont="1"/>
    <xf numFmtId="10" fontId="0" fillId="0" borderId="0" xfId="2" applyNumberFormat="1" applyFont="1"/>
    <xf numFmtId="0" fontId="0" fillId="0" borderId="0" xfId="2" applyNumberFormat="1" applyFont="1"/>
    <xf numFmtId="3" fontId="0" fillId="0" borderId="11" xfId="0" applyNumberFormat="1" applyBorder="1"/>
    <xf numFmtId="10" fontId="0" fillId="0" borderId="0" xfId="1" applyNumberFormat="1" applyFont="1" applyFill="1"/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0" fontId="0" fillId="5" borderId="0" xfId="0" applyNumberFormat="1" applyFill="1" applyAlignment="1">
      <alignment vertical="top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/>
    <xf numFmtId="10" fontId="0" fillId="6" borderId="0" xfId="2" applyNumberFormat="1" applyFont="1" applyFill="1"/>
    <xf numFmtId="10" fontId="0" fillId="6" borderId="0" xfId="1" applyNumberFormat="1" applyFont="1" applyFill="1"/>
    <xf numFmtId="10" fontId="10" fillId="6" borderId="0" xfId="1" applyNumberFormat="1" applyFont="1" applyFill="1"/>
    <xf numFmtId="0" fontId="0" fillId="6" borderId="0" xfId="0" applyFill="1" applyAlignment="1">
      <alignment vertical="center"/>
    </xf>
    <xf numFmtId="0" fontId="16" fillId="6" borderId="0" xfId="0" applyFont="1" applyFill="1"/>
    <xf numFmtId="0" fontId="0" fillId="7" borderId="0" xfId="0" applyFill="1"/>
    <xf numFmtId="3" fontId="2" fillId="0" borderId="0" xfId="0" applyNumberFormat="1" applyFont="1"/>
    <xf numFmtId="3" fontId="2" fillId="0" borderId="1" xfId="0" applyNumberFormat="1" applyFont="1" applyBorder="1"/>
    <xf numFmtId="0" fontId="0" fillId="4" borderId="0" xfId="0" applyFill="1"/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3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3" xfId="0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</cellXfs>
  <cellStyles count="3">
    <cellStyle name="Normal" xfId="0" builtinId="0"/>
    <cellStyle name="Per cent" xfId="1" builtinId="5"/>
    <cellStyle name="Percent 2" xfId="2" xr:uid="{C596BFC1-BB41-4085-9B14-37C5EA798932}"/>
  </cellStyles>
  <dxfs count="1">
    <dxf>
      <border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Table Style 1" table="0" count="1" xr9:uid="{E3471707-70EF-483C-A43F-4399E6FEC495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%20this%20drive\Keep%20Going\User%20Files\Colin\Documents\Elections\Federal\Redistributions\2023%20redistribution%20base1.xlsx" TargetMode="External"/><Relationship Id="rId1" Type="http://schemas.openxmlformats.org/officeDocument/2006/relationships/externalLinkPath" Target="file:///C:\Use%20this%20drive\Keep%20Going\User%20Files\Colin\Documents\Elections\Federal\Redistributions\2023%20redistribution%20bas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ata"/>
      <sheetName val="VIC SA1 data"/>
      <sheetName val="Moves Workings"/>
      <sheetName val="Reconciliation &amp; Summary"/>
      <sheetName val="Analysis"/>
      <sheetName val="Moves Summary"/>
      <sheetName val="Pivot of changes"/>
      <sheetName val="Bruce workings"/>
      <sheetName val="Goldstein details"/>
      <sheetName val="Isaacs working"/>
      <sheetName val="Malv East Mesh"/>
      <sheetName val="Higgins MacNamara workings"/>
      <sheetName val="Casey split detail"/>
      <sheetName val="Lildale cold sa2 split "/>
      <sheetName val="Pre 2021 boundaries"/>
      <sheetName val="Convert _SA1_2016_SA1_2021"/>
      <sheetName val="MacNamarra V1"/>
      <sheetName val="Higgins V1"/>
      <sheetName val="Sheet7"/>
      <sheetName val="Sheet2"/>
      <sheetName val="Sheet1"/>
      <sheetName val="Sheet6"/>
      <sheetName val="Sheet5"/>
    </sheetNames>
    <sheetDataSet>
      <sheetData sheetId="0">
        <row r="2">
          <cell r="B2">
            <v>116894</v>
          </cell>
          <cell r="C2">
            <v>127238</v>
          </cell>
        </row>
        <row r="8">
          <cell r="B8">
            <v>111225</v>
          </cell>
          <cell r="F8">
            <v>119315</v>
          </cell>
        </row>
        <row r="10">
          <cell r="B10">
            <v>110438</v>
          </cell>
          <cell r="F10">
            <v>120461</v>
          </cell>
        </row>
        <row r="12">
          <cell r="B12">
            <v>110228</v>
          </cell>
          <cell r="F12">
            <v>120751</v>
          </cell>
        </row>
        <row r="13">
          <cell r="B13">
            <v>111244</v>
          </cell>
          <cell r="F13">
            <v>121016</v>
          </cell>
        </row>
        <row r="16">
          <cell r="B16">
            <v>110943</v>
          </cell>
          <cell r="F16">
            <v>121431</v>
          </cell>
        </row>
        <row r="17">
          <cell r="B17">
            <v>112875</v>
          </cell>
          <cell r="F17">
            <v>121873</v>
          </cell>
        </row>
        <row r="18">
          <cell r="B18">
            <v>114082</v>
          </cell>
          <cell r="F18">
            <v>122185</v>
          </cell>
        </row>
        <row r="19">
          <cell r="B19">
            <v>112715</v>
          </cell>
          <cell r="F19">
            <v>122613</v>
          </cell>
        </row>
        <row r="20">
          <cell r="B20">
            <v>113159</v>
          </cell>
          <cell r="F20">
            <v>122766</v>
          </cell>
        </row>
        <row r="21">
          <cell r="B21">
            <v>113381</v>
          </cell>
          <cell r="F21">
            <v>122771</v>
          </cell>
        </row>
        <row r="22">
          <cell r="B22">
            <v>114307</v>
          </cell>
          <cell r="F22">
            <v>124753</v>
          </cell>
        </row>
        <row r="23">
          <cell r="B23">
            <v>115327</v>
          </cell>
          <cell r="F23">
            <v>125369</v>
          </cell>
        </row>
        <row r="25">
          <cell r="B25">
            <v>116531</v>
          </cell>
          <cell r="F25">
            <v>127763</v>
          </cell>
        </row>
        <row r="26">
          <cell r="B26">
            <v>113985</v>
          </cell>
          <cell r="F26">
            <v>123102</v>
          </cell>
        </row>
        <row r="36">
          <cell r="B36">
            <v>114336</v>
          </cell>
          <cell r="F36">
            <v>124073</v>
          </cell>
        </row>
        <row r="37">
          <cell r="B37">
            <v>113586</v>
          </cell>
          <cell r="F37">
            <v>124455</v>
          </cell>
        </row>
        <row r="38">
          <cell r="B38">
            <v>113306</v>
          </cell>
          <cell r="F38">
            <v>122917</v>
          </cell>
        </row>
        <row r="41">
          <cell r="B41">
            <v>121563</v>
          </cell>
          <cell r="F41">
            <v>131342</v>
          </cell>
        </row>
        <row r="42">
          <cell r="B42">
            <v>115139</v>
          </cell>
          <cell r="F42">
            <v>126170</v>
          </cell>
        </row>
        <row r="44">
          <cell r="B44">
            <v>113398</v>
          </cell>
          <cell r="F44">
            <v>123796</v>
          </cell>
        </row>
        <row r="45">
          <cell r="B45">
            <v>114691</v>
          </cell>
          <cell r="F45">
            <v>124233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F1">
            <v>346</v>
          </cell>
          <cell r="G1">
            <v>380</v>
          </cell>
        </row>
        <row r="2">
          <cell r="F2">
            <v>419</v>
          </cell>
          <cell r="G2">
            <v>460</v>
          </cell>
        </row>
        <row r="3">
          <cell r="F3">
            <v>570</v>
          </cell>
          <cell r="G3">
            <v>595</v>
          </cell>
        </row>
        <row r="4">
          <cell r="F4">
            <v>315</v>
          </cell>
          <cell r="G4">
            <v>346</v>
          </cell>
        </row>
        <row r="5">
          <cell r="F5">
            <v>305</v>
          </cell>
          <cell r="G5">
            <v>335</v>
          </cell>
        </row>
        <row r="6">
          <cell r="F6">
            <v>231</v>
          </cell>
          <cell r="G6">
            <v>253</v>
          </cell>
        </row>
        <row r="7">
          <cell r="F7">
            <v>331</v>
          </cell>
          <cell r="G7">
            <v>363</v>
          </cell>
        </row>
        <row r="8">
          <cell r="F8">
            <v>257</v>
          </cell>
          <cell r="G8">
            <v>282</v>
          </cell>
        </row>
        <row r="9">
          <cell r="F9">
            <v>298</v>
          </cell>
          <cell r="G9">
            <v>327</v>
          </cell>
        </row>
        <row r="10">
          <cell r="F10">
            <v>287</v>
          </cell>
          <cell r="G10">
            <v>315</v>
          </cell>
        </row>
        <row r="11">
          <cell r="F11">
            <v>351</v>
          </cell>
          <cell r="G11">
            <v>385</v>
          </cell>
        </row>
        <row r="12">
          <cell r="F12">
            <v>242</v>
          </cell>
          <cell r="G12">
            <v>265</v>
          </cell>
        </row>
        <row r="13">
          <cell r="F13">
            <v>227</v>
          </cell>
          <cell r="G13">
            <v>236</v>
          </cell>
        </row>
        <row r="14">
          <cell r="F14">
            <v>146</v>
          </cell>
          <cell r="G14">
            <v>160</v>
          </cell>
        </row>
        <row r="15">
          <cell r="F15">
            <v>286</v>
          </cell>
          <cell r="G15">
            <v>314</v>
          </cell>
        </row>
        <row r="16">
          <cell r="F16">
            <v>335</v>
          </cell>
          <cell r="G16">
            <v>367</v>
          </cell>
        </row>
        <row r="17">
          <cell r="F17">
            <v>6803</v>
          </cell>
          <cell r="G17">
            <v>7456</v>
          </cell>
        </row>
        <row r="18">
          <cell r="F18">
            <v>203</v>
          </cell>
          <cell r="G18">
            <v>223</v>
          </cell>
        </row>
        <row r="19">
          <cell r="F19">
            <v>274</v>
          </cell>
          <cell r="G19">
            <v>301</v>
          </cell>
        </row>
        <row r="20">
          <cell r="F20">
            <v>309</v>
          </cell>
          <cell r="G20">
            <v>339</v>
          </cell>
        </row>
        <row r="21">
          <cell r="F21">
            <v>394</v>
          </cell>
          <cell r="G21">
            <v>408</v>
          </cell>
        </row>
        <row r="22">
          <cell r="F22">
            <v>298</v>
          </cell>
          <cell r="G22">
            <v>327</v>
          </cell>
        </row>
        <row r="23">
          <cell r="F23">
            <v>8</v>
          </cell>
          <cell r="G23">
            <v>9</v>
          </cell>
        </row>
        <row r="24">
          <cell r="F24">
            <v>198</v>
          </cell>
          <cell r="G24">
            <v>217</v>
          </cell>
        </row>
        <row r="25">
          <cell r="F25">
            <v>174</v>
          </cell>
          <cell r="G25">
            <v>191</v>
          </cell>
        </row>
        <row r="26">
          <cell r="F26">
            <v>210</v>
          </cell>
          <cell r="G26">
            <v>230</v>
          </cell>
        </row>
        <row r="27">
          <cell r="F27">
            <v>314</v>
          </cell>
          <cell r="G27">
            <v>344</v>
          </cell>
        </row>
        <row r="28">
          <cell r="F28">
            <v>371</v>
          </cell>
          <cell r="G28">
            <v>407</v>
          </cell>
        </row>
        <row r="29">
          <cell r="F29">
            <v>230</v>
          </cell>
          <cell r="G29">
            <v>252</v>
          </cell>
        </row>
        <row r="30">
          <cell r="F30">
            <v>198</v>
          </cell>
          <cell r="G30">
            <v>214</v>
          </cell>
        </row>
        <row r="31">
          <cell r="F31">
            <v>135</v>
          </cell>
          <cell r="G31">
            <v>148</v>
          </cell>
        </row>
        <row r="32">
          <cell r="F32">
            <v>307</v>
          </cell>
          <cell r="G32">
            <v>337</v>
          </cell>
        </row>
        <row r="33">
          <cell r="F33">
            <v>344</v>
          </cell>
          <cell r="G33">
            <v>377</v>
          </cell>
        </row>
        <row r="34">
          <cell r="F34">
            <v>270</v>
          </cell>
          <cell r="G34">
            <v>296</v>
          </cell>
        </row>
        <row r="35">
          <cell r="F35">
            <v>273</v>
          </cell>
          <cell r="G35">
            <v>299</v>
          </cell>
        </row>
        <row r="36">
          <cell r="F36">
            <v>3245</v>
          </cell>
          <cell r="G36">
            <v>3559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%20this%20drive\Keep%20Going\User%20Files\Colin\Documents\Elections\Federal\Redistributions\2023%20redistribution%20base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lin" refreshedDate="45255.962631481481" createdVersion="8" refreshedVersion="8" minRefreshableVersion="3" recordCount="578" xr:uid="{31E8693D-DE1E-4995-9809-A8A73A7F6688}">
  <cacheSource type="worksheet">
    <worksheetSource ref="A1:H572" sheet="Moves Summary" r:id="rId2"/>
  </cacheSource>
  <cacheFields count="8">
    <cacheField name="Current Division" numFmtId="0">
      <sharedItems count="19">
        <s v="MCEWEN"/>
        <s v="HAWKE"/>
        <s v="MALLEE"/>
        <s v="MELBOURNE"/>
        <s v="CASEY"/>
        <s v="BRUCE"/>
        <s v="Deakin"/>
        <s v="Menzies"/>
        <s v="HOTHAM"/>
        <s v="Aston"/>
        <s v="MACNAMARA"/>
        <s v="HOLT"/>
        <s v="Isaacs"/>
        <s v="Higgins"/>
        <s v="LA TROBE"/>
        <s v="Kooyong"/>
        <s v="Goldstein"/>
        <s v="Chisholm"/>
        <s v="CORANGAMITE"/>
      </sharedItems>
    </cacheField>
    <cacheField name="Statistical Area Level 1 (SA1) (2021 SA1s)" numFmtId="0">
      <sharedItems containsMixedTypes="1" containsNumber="1" containsInteger="1" minValue="20102100901" maxValue="21503140122"/>
    </cacheField>
    <cacheField name="Statistical Area Level 1 (SA1) Code (7-digit) (2021 SA1s)" numFmtId="0">
      <sharedItems containsBlank="1" containsMixedTypes="1" containsNumber="1" containsInteger="1" minValue="2100901" maxValue="21205132656"/>
    </cacheField>
    <cacheField name="Statistical Area Level 2 (SA2) Code (2021 SA2s)" numFmtId="0">
      <sharedItems containsBlank="1" containsMixedTypes="1" containsNumber="1" containsInteger="1" minValue="2117201" maxValue="215031401"/>
    </cacheField>
    <cacheField name="Statistical Area Level 2 (SA2) Name" numFmtId="0">
      <sharedItems containsBlank="1" containsMixedTypes="1" containsNumber="1" containsInteger="1" minValue="208011172" maxValue="212051326"/>
    </cacheField>
    <cacheField name="Actual enrolment Wednesday 9 August 2023" numFmtId="0">
      <sharedItems containsSemiMixedTypes="0" containsString="0" containsNumber="1" containsInteger="1" minValue="0" maxValue="17215"/>
    </cacheField>
    <cacheField name="Projected enrolment Monday 17 April 2028" numFmtId="0">
      <sharedItems containsSemiMixedTypes="0" containsString="0" containsNumber="1" containsInteger="1" minValue="0" maxValue="18824"/>
    </cacheField>
    <cacheField name="Proposed Division" numFmtId="0">
      <sharedItems count="28">
        <s v="Bendigo"/>
        <s v="Ballarat"/>
        <s v="Hawke"/>
        <s v="Nicholls"/>
        <s v="Maribyrnong"/>
        <s v="Calwell"/>
        <s v="McEwan"/>
        <s v="Wills"/>
        <s v="La Trobe"/>
        <s v="Scullin"/>
        <s v="Cooper"/>
        <s v="Deakin"/>
        <s v="Menzies"/>
        <s v="Jagajaga"/>
        <s v="Aston"/>
        <s v="Bruce"/>
        <s v="Melbourne"/>
        <s v="Dunkley"/>
        <s v="Holt"/>
        <s v="Kooyong"/>
        <s v="Monash"/>
        <s v="Chisholm"/>
        <s v="Higgins"/>
        <s v="MacNamara"/>
        <s v="Hotham"/>
        <s v="Isaacs"/>
        <s v="New"/>
        <s v="Cor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8">
  <r>
    <x v="0"/>
    <n v="20202103101"/>
    <n v="2103101"/>
    <n v="202021031"/>
    <s v="Woodend"/>
    <n v="574"/>
    <n v="630"/>
    <x v="0"/>
  </r>
  <r>
    <x v="0"/>
    <n v="20202103102"/>
    <n v="2103102"/>
    <n v="202021031"/>
    <s v="Woodend"/>
    <n v="647"/>
    <n v="710"/>
    <x v="0"/>
  </r>
  <r>
    <x v="0"/>
    <n v="20202103104"/>
    <n v="2103104"/>
    <n v="202021031"/>
    <s v="Woodend"/>
    <n v="365"/>
    <n v="336"/>
    <x v="0"/>
  </r>
  <r>
    <x v="0"/>
    <n v="20202103105"/>
    <n v="2103105"/>
    <n v="202021031"/>
    <s v="Woodend"/>
    <n v="418"/>
    <n v="459"/>
    <x v="0"/>
  </r>
  <r>
    <x v="0"/>
    <n v="20202103106"/>
    <n v="2103106"/>
    <n v="202021031"/>
    <s v="Woodend"/>
    <n v="303"/>
    <n v="332"/>
    <x v="0"/>
  </r>
  <r>
    <x v="0"/>
    <n v="20202103107"/>
    <n v="2103107"/>
    <n v="202021031"/>
    <s v="Woodend"/>
    <n v="411"/>
    <n v="435"/>
    <x v="0"/>
  </r>
  <r>
    <x v="0"/>
    <n v="20202103108"/>
    <n v="2103108"/>
    <n v="202021031"/>
    <s v="Woodend"/>
    <n v="165"/>
    <n v="128"/>
    <x v="0"/>
  </r>
  <r>
    <x v="0"/>
    <n v="20202103109"/>
    <n v="2103109"/>
    <n v="202021031"/>
    <s v="Woodend"/>
    <n v="227"/>
    <n v="249"/>
    <x v="0"/>
  </r>
  <r>
    <x v="0"/>
    <n v="20202103110"/>
    <n v="2103110"/>
    <n v="202021031"/>
    <s v="Woodend"/>
    <n v="265"/>
    <n v="291"/>
    <x v="0"/>
  </r>
  <r>
    <x v="0"/>
    <n v="20202103111"/>
    <n v="2103111"/>
    <n v="202021031"/>
    <s v="Woodend"/>
    <n v="385"/>
    <n v="406"/>
    <x v="0"/>
  </r>
  <r>
    <x v="0"/>
    <n v="20202103112"/>
    <n v="2103112"/>
    <n v="202021031"/>
    <s v="Woodend"/>
    <n v="221"/>
    <n v="242"/>
    <x v="0"/>
  </r>
  <r>
    <x v="0"/>
    <n v="20202103113"/>
    <n v="2103113"/>
    <n v="202021031"/>
    <s v="Woodend"/>
    <n v="332"/>
    <n v="364"/>
    <x v="0"/>
  </r>
  <r>
    <x v="0"/>
    <n v="20202103114"/>
    <n v="2103114"/>
    <n v="202021031"/>
    <s v="Woodend"/>
    <n v="241"/>
    <n v="264"/>
    <x v="0"/>
  </r>
  <r>
    <x v="0"/>
    <n v="20202103115"/>
    <n v="2103115"/>
    <n v="202021031"/>
    <s v="Woodend"/>
    <n v="419"/>
    <n v="443"/>
    <x v="0"/>
  </r>
  <r>
    <x v="0"/>
    <n v="20202103116"/>
    <n v="2103116"/>
    <n v="202021031"/>
    <s v="Woodend"/>
    <n v="375"/>
    <n v="411"/>
    <x v="0"/>
  </r>
  <r>
    <x v="0"/>
    <n v="20202103117"/>
    <n v="2103117"/>
    <n v="202021031"/>
    <s v="Woodend"/>
    <n v="290"/>
    <n v="318"/>
    <x v="0"/>
  </r>
  <r>
    <x v="0"/>
    <n v="20202103118"/>
    <n v="2103118"/>
    <n v="202021031"/>
    <s v="Woodend"/>
    <n v="324"/>
    <n v="355"/>
    <x v="0"/>
  </r>
  <r>
    <x v="1"/>
    <n v="20102100901"/>
    <n v="2100901"/>
    <n v="201021009"/>
    <s v="Bacchus Marsh Surrounds"/>
    <n v="531"/>
    <n v="582"/>
    <x v="1"/>
  </r>
  <r>
    <x v="1"/>
    <n v="20102100902"/>
    <n v="2100902"/>
    <n v="201021009"/>
    <s v="Bacchus Marsh Surrounds"/>
    <n v="206"/>
    <n v="209"/>
    <x v="1"/>
  </r>
  <r>
    <x v="1"/>
    <n v="20102100903"/>
    <n v="2100903"/>
    <n v="201021009"/>
    <s v="Bacchus Marsh Surrounds"/>
    <n v="298"/>
    <n v="310"/>
    <x v="1"/>
  </r>
  <r>
    <x v="1"/>
    <n v="20102100904"/>
    <n v="2100904"/>
    <n v="201021009"/>
    <s v="Bacchus Marsh Surrounds"/>
    <n v="181"/>
    <n v="195"/>
    <x v="1"/>
  </r>
  <r>
    <x v="1"/>
    <n v="20102100905"/>
    <n v="2100905"/>
    <n v="201021009"/>
    <s v="Bacchus Marsh Surrounds"/>
    <n v="302"/>
    <n v="331"/>
    <x v="1"/>
  </r>
  <r>
    <x v="1"/>
    <n v="20102100906"/>
    <n v="2100906"/>
    <n v="201021009"/>
    <s v="Bacchus Marsh Surrounds"/>
    <n v="221"/>
    <n v="242"/>
    <x v="1"/>
  </r>
  <r>
    <x v="1"/>
    <n v="20102100907"/>
    <n v="2100907"/>
    <n v="201021009"/>
    <s v="Bacchus Marsh Surrounds"/>
    <n v="300"/>
    <n v="304"/>
    <x v="1"/>
  </r>
  <r>
    <x v="1"/>
    <n v="20102100908"/>
    <n v="2100908"/>
    <n v="201021009"/>
    <s v="Bacchus Marsh Surrounds"/>
    <n v="226"/>
    <n v="248"/>
    <x v="1"/>
  </r>
  <r>
    <x v="1"/>
    <n v="20102100909"/>
    <n v="2100909"/>
    <n v="201021009"/>
    <s v="Bacchus Marsh Surrounds"/>
    <n v="245"/>
    <n v="269"/>
    <x v="1"/>
  </r>
  <r>
    <x v="1"/>
    <n v="20102100910"/>
    <n v="2100910"/>
    <n v="201021009"/>
    <s v="Bacchus Marsh Surrounds"/>
    <n v="229"/>
    <n v="251"/>
    <x v="1"/>
  </r>
  <r>
    <x v="1"/>
    <n v="20102100911"/>
    <n v="2100911"/>
    <n v="201021009"/>
    <s v="Bacchus Marsh Surrounds"/>
    <n v="230"/>
    <n v="252"/>
    <x v="1"/>
  </r>
  <r>
    <x v="1"/>
    <n v="20102100912"/>
    <n v="2100912"/>
    <n v="201021009"/>
    <s v="Bacchus Marsh Surrounds"/>
    <n v="257"/>
    <n v="253"/>
    <x v="1"/>
  </r>
  <r>
    <x v="1"/>
    <n v="20102100913"/>
    <n v="2100913"/>
    <n v="201021009"/>
    <s v="Bacchus Marsh Surrounds"/>
    <n v="395"/>
    <n v="427"/>
    <x v="1"/>
  </r>
  <r>
    <x v="1"/>
    <n v="20102100914"/>
    <n v="2100914"/>
    <n v="201021009"/>
    <s v="Bacchus Marsh Surrounds"/>
    <n v="180"/>
    <n v="196"/>
    <x v="1"/>
  </r>
  <r>
    <x v="1"/>
    <n v="20102100915"/>
    <n v="2100915"/>
    <n v="201021009"/>
    <s v="Bacchus Marsh Surrounds"/>
    <n v="327"/>
    <n v="359"/>
    <x v="1"/>
  </r>
  <r>
    <x v="1"/>
    <n v="20102100916"/>
    <n v="2100916"/>
    <n v="201021009"/>
    <s v="Bacchus Marsh Surrounds"/>
    <n v="303"/>
    <n v="332"/>
    <x v="1"/>
  </r>
  <r>
    <x v="1"/>
    <n v="20102100917"/>
    <n v="2100917"/>
    <n v="201021009"/>
    <s v="Bacchus Marsh Surrounds"/>
    <n v="431"/>
    <n v="473"/>
    <x v="1"/>
  </r>
  <r>
    <x v="0"/>
    <n v="21002123201"/>
    <n v="2123201"/>
    <n v="210021232"/>
    <s v="Gisborne"/>
    <n v="276"/>
    <n v="303"/>
    <x v="2"/>
  </r>
  <r>
    <x v="0"/>
    <n v="21002123202"/>
    <n v="2123202"/>
    <n v="210021232"/>
    <s v="Gisborne"/>
    <n v="502"/>
    <n v="551"/>
    <x v="2"/>
  </r>
  <r>
    <x v="0"/>
    <n v="21002123203"/>
    <n v="2123203"/>
    <n v="210021232"/>
    <s v="Gisborne"/>
    <n v="308"/>
    <n v="307"/>
    <x v="2"/>
  </r>
  <r>
    <x v="0"/>
    <n v="21002123205"/>
    <n v="2123205"/>
    <n v="210021232"/>
    <s v="Gisborne"/>
    <n v="347"/>
    <n v="381"/>
    <x v="2"/>
  </r>
  <r>
    <x v="0"/>
    <n v="21002123206"/>
    <n v="2123206"/>
    <n v="210021232"/>
    <s v="Gisborne"/>
    <n v="163"/>
    <n v="179"/>
    <x v="2"/>
  </r>
  <r>
    <x v="0"/>
    <n v="21002123207"/>
    <n v="2123207"/>
    <n v="210021232"/>
    <s v="Gisborne"/>
    <n v="477"/>
    <n v="523"/>
    <x v="2"/>
  </r>
  <r>
    <x v="0"/>
    <n v="21002123208"/>
    <n v="2123208"/>
    <n v="210021232"/>
    <s v="Gisborne"/>
    <n v="262"/>
    <n v="287"/>
    <x v="2"/>
  </r>
  <r>
    <x v="0"/>
    <n v="21002123209"/>
    <n v="2123209"/>
    <n v="210021232"/>
    <s v="Gisborne"/>
    <n v="388"/>
    <n v="396"/>
    <x v="2"/>
  </r>
  <r>
    <x v="0"/>
    <n v="21002123210"/>
    <n v="2123210"/>
    <n v="210021232"/>
    <s v="Gisborne"/>
    <n v="396"/>
    <n v="414"/>
    <x v="2"/>
  </r>
  <r>
    <x v="0"/>
    <n v="21002123211"/>
    <n v="2123211"/>
    <n v="210021232"/>
    <s v="Gisborne"/>
    <n v="373"/>
    <n v="409"/>
    <x v="2"/>
  </r>
  <r>
    <x v="0"/>
    <n v="21002123212"/>
    <n v="2123212"/>
    <n v="210021232"/>
    <s v="Gisborne"/>
    <n v="128"/>
    <n v="140"/>
    <x v="2"/>
  </r>
  <r>
    <x v="0"/>
    <n v="21002123213"/>
    <n v="2123213"/>
    <n v="210021232"/>
    <s v="Gisborne"/>
    <n v="327"/>
    <n v="359"/>
    <x v="2"/>
  </r>
  <r>
    <x v="0"/>
    <n v="21002123214"/>
    <n v="2123214"/>
    <n v="210021232"/>
    <s v="Gisborne"/>
    <n v="266"/>
    <n v="292"/>
    <x v="2"/>
  </r>
  <r>
    <x v="0"/>
    <n v="21002123215"/>
    <n v="2123215"/>
    <n v="210021232"/>
    <s v="Gisborne"/>
    <n v="697"/>
    <n v="744"/>
    <x v="2"/>
  </r>
  <r>
    <x v="0"/>
    <n v="21002123216"/>
    <n v="2123216"/>
    <n v="210021232"/>
    <s v="Gisborne"/>
    <n v="319"/>
    <n v="350"/>
    <x v="2"/>
  </r>
  <r>
    <x v="0"/>
    <n v="21002123217"/>
    <n v="2123217"/>
    <n v="210021232"/>
    <s v="Gisborne"/>
    <n v="304"/>
    <n v="333"/>
    <x v="2"/>
  </r>
  <r>
    <x v="0"/>
    <n v="21002123218"/>
    <n v="2123218"/>
    <n v="210021232"/>
    <s v="Gisborne"/>
    <n v="1626"/>
    <n v="1780"/>
    <x v="2"/>
  </r>
  <r>
    <x v="0"/>
    <n v="21002123219"/>
    <n v="2123219"/>
    <n v="210021232"/>
    <s v="Gisborne"/>
    <n v="395"/>
    <n v="433"/>
    <x v="2"/>
  </r>
  <r>
    <x v="0"/>
    <n v="21002123220"/>
    <n v="2123220"/>
    <n v="210021232"/>
    <s v="Gisborne"/>
    <n v="350"/>
    <n v="341"/>
    <x v="2"/>
  </r>
  <r>
    <x v="0"/>
    <n v="21002123221"/>
    <n v="2123221"/>
    <n v="210021232"/>
    <s v="Gisborne"/>
    <n v="308"/>
    <n v="317"/>
    <x v="2"/>
  </r>
  <r>
    <x v="0"/>
    <n v="21002123222"/>
    <n v="2123222"/>
    <n v="210021232"/>
    <s v="Gisborne"/>
    <n v="342"/>
    <n v="375"/>
    <x v="2"/>
  </r>
  <r>
    <x v="0"/>
    <n v="21002123223"/>
    <n v="2123223"/>
    <n v="210021232"/>
    <s v="Gisborne"/>
    <n v="404"/>
    <n v="443"/>
    <x v="2"/>
  </r>
  <r>
    <x v="0"/>
    <n v="21002123224"/>
    <n v="2123224"/>
    <n v="210021232"/>
    <s v="Gisborne"/>
    <n v="329"/>
    <n v="361"/>
    <x v="2"/>
  </r>
  <r>
    <x v="0"/>
    <n v="21002123225"/>
    <n v="2123225"/>
    <n v="210021232"/>
    <s v="Gisborne"/>
    <n v="0"/>
    <n v="0"/>
    <x v="2"/>
  </r>
  <r>
    <x v="0"/>
    <n v="21002123226"/>
    <n v="2123226"/>
    <n v="210021232"/>
    <s v="Gisborne"/>
    <n v="9"/>
    <n v="10"/>
    <x v="2"/>
  </r>
  <r>
    <x v="0"/>
    <n v="21002123227"/>
    <n v="2123227"/>
    <n v="210021232"/>
    <s v="Gisborne"/>
    <n v="257"/>
    <n v="258"/>
    <x v="2"/>
  </r>
  <r>
    <x v="0"/>
    <n v="21002123228"/>
    <n v="2123228"/>
    <n v="210021232"/>
    <s v="Gisborne"/>
    <n v="239"/>
    <n v="208"/>
    <x v="2"/>
  </r>
  <r>
    <x v="0"/>
    <n v="21002123229"/>
    <n v="2123229"/>
    <n v="210021232"/>
    <s v="Gisborne"/>
    <n v="111"/>
    <n v="122"/>
    <x v="2"/>
  </r>
  <r>
    <x v="0"/>
    <n v="21002123230"/>
    <n v="2123230"/>
    <n v="210021232"/>
    <s v="Gisborne"/>
    <n v="139"/>
    <n v="152"/>
    <x v="2"/>
  </r>
  <r>
    <x v="0"/>
    <n v="21002123231"/>
    <n v="2123231"/>
    <n v="210021232"/>
    <s v="Gisborne"/>
    <n v="0"/>
    <n v="0"/>
    <x v="2"/>
  </r>
  <r>
    <x v="0"/>
    <n v="21002123232"/>
    <n v="2123232"/>
    <n v="210021232"/>
    <s v="Gisborne"/>
    <n v="337"/>
    <n v="370"/>
    <x v="2"/>
  </r>
  <r>
    <x v="0"/>
    <n v="21002123401"/>
    <n v="2123401"/>
    <n v="210021234"/>
    <s v="Riddells Creek"/>
    <n v="313"/>
    <n v="343"/>
    <x v="2"/>
  </r>
  <r>
    <x v="0"/>
    <n v="21002123402"/>
    <n v="2123402"/>
    <n v="210021234"/>
    <s v="Riddells Creek"/>
    <n v="646"/>
    <n v="709"/>
    <x v="2"/>
  </r>
  <r>
    <x v="0"/>
    <n v="21002123403"/>
    <n v="2123403"/>
    <n v="210021234"/>
    <s v="Riddells Creek"/>
    <n v="458"/>
    <n v="502"/>
    <x v="2"/>
  </r>
  <r>
    <x v="0"/>
    <n v="21002123404"/>
    <n v="2123404"/>
    <n v="210021234"/>
    <s v="Riddells Creek"/>
    <n v="351"/>
    <n v="385"/>
    <x v="2"/>
  </r>
  <r>
    <x v="0"/>
    <n v="21002123405"/>
    <n v="2123405"/>
    <n v="210021234"/>
    <s v="Riddells Creek"/>
    <n v="330"/>
    <n v="306"/>
    <x v="2"/>
  </r>
  <r>
    <x v="0"/>
    <n v="21002123406"/>
    <n v="2123406"/>
    <n v="210021234"/>
    <s v="Riddells Creek"/>
    <n v="334"/>
    <n v="351"/>
    <x v="2"/>
  </r>
  <r>
    <x v="0"/>
    <n v="21002123407"/>
    <n v="2123407"/>
    <n v="210021234"/>
    <s v="Riddells Creek"/>
    <n v="363"/>
    <n v="393"/>
    <x v="2"/>
  </r>
  <r>
    <x v="0"/>
    <n v="21002123408"/>
    <n v="2123408"/>
    <n v="210021234"/>
    <s v="Riddells Creek"/>
    <n v="315"/>
    <n v="346"/>
    <x v="2"/>
  </r>
  <r>
    <x v="0"/>
    <n v="21002123409"/>
    <n v="2123409"/>
    <n v="210021234"/>
    <s v="Riddells Creek"/>
    <n v="314"/>
    <n v="315"/>
    <x v="2"/>
  </r>
  <r>
    <x v="2"/>
    <n v="21503140102"/>
    <n v="2140102"/>
    <n v="215031401"/>
    <s v="Gannawarra"/>
    <n v="171"/>
    <n v="178"/>
    <x v="3"/>
  </r>
  <r>
    <x v="2"/>
    <n v="21503140103"/>
    <n v="2140103"/>
    <n v="215031401"/>
    <s v="Gannawarra"/>
    <n v="216"/>
    <n v="237"/>
    <x v="3"/>
  </r>
  <r>
    <x v="2"/>
    <n v="21503140104"/>
    <n v="2140104"/>
    <n v="215031401"/>
    <s v="Gannawarra"/>
    <n v="200"/>
    <n v="167"/>
    <x v="3"/>
  </r>
  <r>
    <x v="2"/>
    <n v="21503140105"/>
    <n v="2140105"/>
    <n v="215031401"/>
    <s v="Gannawarra"/>
    <n v="213"/>
    <n v="213"/>
    <x v="3"/>
  </r>
  <r>
    <x v="2"/>
    <n v="21503140114"/>
    <n v="2140114"/>
    <n v="215031401"/>
    <s v="Gannawarra"/>
    <n v="471"/>
    <n v="503"/>
    <x v="3"/>
  </r>
  <r>
    <x v="2"/>
    <n v="21503140115"/>
    <n v="2140115"/>
    <n v="215031401"/>
    <s v="Gannawarra"/>
    <n v="155"/>
    <n v="152"/>
    <x v="3"/>
  </r>
  <r>
    <x v="2"/>
    <n v="21503140116"/>
    <n v="2140116"/>
    <n v="215031401"/>
    <s v="Gannawarra"/>
    <n v="151"/>
    <n v="150"/>
    <x v="3"/>
  </r>
  <r>
    <x v="2"/>
    <n v="21503140118"/>
    <n v="2140118"/>
    <n v="215031401"/>
    <s v="Gannawarra"/>
    <n v="219"/>
    <n v="240"/>
    <x v="3"/>
  </r>
  <r>
    <x v="2"/>
    <n v="21503140120"/>
    <n v="2140120"/>
    <n v="215031401"/>
    <s v="Gannawarra"/>
    <n v="342"/>
    <n v="375"/>
    <x v="3"/>
  </r>
  <r>
    <x v="2"/>
    <n v="21503140121"/>
    <n v="2140121"/>
    <n v="215031401"/>
    <s v="Gannawarra"/>
    <n v="238"/>
    <n v="261"/>
    <x v="3"/>
  </r>
  <r>
    <x v="2"/>
    <n v="21503140122"/>
    <n v="2140122"/>
    <n v="215031401"/>
    <s v="Gannawarra"/>
    <n v="338"/>
    <n v="339"/>
    <x v="3"/>
  </r>
  <r>
    <x v="3"/>
    <s v="West Melbourne - Industrial Total"/>
    <m/>
    <m/>
    <m/>
    <n v="2"/>
    <n v="1"/>
    <x v="4"/>
  </r>
  <r>
    <x v="3"/>
    <n v="20604112401"/>
    <n v="2112401"/>
    <n v="206041124"/>
    <s v="Parkville"/>
    <n v="9"/>
    <n v="10"/>
    <x v="4"/>
  </r>
  <r>
    <x v="3"/>
    <n v="20604112406"/>
    <n v="2112406"/>
    <n v="206041124"/>
    <s v="Parkville"/>
    <n v="166"/>
    <n v="182"/>
    <x v="4"/>
  </r>
  <r>
    <x v="3"/>
    <n v="20604112409"/>
    <n v="2112409"/>
    <n v="206041124"/>
    <s v="Parkville"/>
    <n v="247"/>
    <n v="271"/>
    <x v="4"/>
  </r>
  <r>
    <x v="3"/>
    <n v="20604112416"/>
    <n v="2112416"/>
    <n v="206041124"/>
    <s v="Parkville"/>
    <n v="146"/>
    <n v="160"/>
    <x v="4"/>
  </r>
  <r>
    <x v="3"/>
    <n v="20604112418"/>
    <n v="2112418"/>
    <n v="206041124"/>
    <s v="Parkville"/>
    <n v="312"/>
    <n v="342"/>
    <x v="4"/>
  </r>
  <r>
    <x v="3"/>
    <n v="20604112419"/>
    <n v="2112419"/>
    <n v="206041124"/>
    <s v="Parkville"/>
    <n v="296"/>
    <n v="325"/>
    <x v="4"/>
  </r>
  <r>
    <x v="3"/>
    <n v="20604112421"/>
    <n v="2112421"/>
    <n v="206041124"/>
    <s v="Parkville"/>
    <n v="2"/>
    <n v="2"/>
    <x v="4"/>
  </r>
  <r>
    <x v="3"/>
    <n v="20604112422"/>
    <n v="2112422"/>
    <n v="206041124"/>
    <s v="Parkville"/>
    <n v="291"/>
    <n v="319"/>
    <x v="4"/>
  </r>
  <r>
    <x v="3"/>
    <n v="20604150630"/>
    <n v="2150630"/>
    <n v="206041506"/>
    <s v="North Melbourne"/>
    <n v="114"/>
    <n v="125"/>
    <x v="4"/>
  </r>
  <r>
    <x v="3"/>
    <n v="20604150631"/>
    <n v="2150631"/>
    <n v="206041506"/>
    <s v="North Melbourne"/>
    <n v="122"/>
    <n v="134"/>
    <x v="4"/>
  </r>
  <r>
    <x v="3"/>
    <n v="20604150613"/>
    <n v="2150613"/>
    <n v="206041506"/>
    <s v="North Melbourne"/>
    <n v="154"/>
    <n v="169"/>
    <x v="4"/>
  </r>
  <r>
    <x v="3"/>
    <n v="20604150628"/>
    <n v="2150628"/>
    <n v="206041506"/>
    <s v="North Melbourne"/>
    <n v="244"/>
    <n v="267"/>
    <x v="4"/>
  </r>
  <r>
    <x v="3"/>
    <n v="20604150602"/>
    <n v="2150602"/>
    <n v="206041506"/>
    <s v="North Melbourne"/>
    <n v="211"/>
    <n v="231"/>
    <x v="4"/>
  </r>
  <r>
    <x v="3"/>
    <n v="20604150607"/>
    <n v="2150607"/>
    <n v="206041506"/>
    <s v="North Melbourne"/>
    <n v="277"/>
    <n v="304"/>
    <x v="4"/>
  </r>
  <r>
    <x v="3"/>
    <n v="20604150608"/>
    <n v="2150608"/>
    <n v="206041506"/>
    <s v="North Melbourne"/>
    <n v="288"/>
    <n v="316"/>
    <x v="4"/>
  </r>
  <r>
    <x v="3"/>
    <n v="20604150615"/>
    <n v="2150615"/>
    <n v="206041506"/>
    <s v="North Melbourne"/>
    <n v="262"/>
    <n v="287"/>
    <x v="4"/>
  </r>
  <r>
    <x v="3"/>
    <n v="20604150616"/>
    <n v="2150616"/>
    <n v="206041506"/>
    <s v="North Melbourne"/>
    <n v="109"/>
    <n v="120"/>
    <x v="4"/>
  </r>
  <r>
    <x v="3"/>
    <n v="20604150621"/>
    <n v="2150621"/>
    <n v="206041506"/>
    <s v="North Melbourne"/>
    <n v="232"/>
    <n v="254"/>
    <x v="4"/>
  </r>
  <r>
    <x v="3"/>
    <n v="20604150624"/>
    <n v="2150624"/>
    <n v="206041506"/>
    <s v="North Melbourne"/>
    <n v="316"/>
    <n v="347"/>
    <x v="4"/>
  </r>
  <r>
    <x v="3"/>
    <n v="20604150626"/>
    <n v="2150626"/>
    <n v="206041506"/>
    <s v="North Melbourne"/>
    <n v="437"/>
    <n v="479"/>
    <x v="4"/>
  </r>
  <r>
    <x v="3"/>
    <n v="20604150627"/>
    <n v="2150627"/>
    <n v="206041506"/>
    <s v="North Melbourne"/>
    <n v="179"/>
    <n v="196"/>
    <x v="4"/>
  </r>
  <r>
    <x v="3"/>
    <n v="20604150629"/>
    <n v="2150629"/>
    <n v="206041506"/>
    <s v="North Melbourne"/>
    <n v="163"/>
    <n v="179"/>
    <x v="4"/>
  </r>
  <r>
    <x v="3"/>
    <n v="20604150632"/>
    <n v="2150632"/>
    <n v="206041506"/>
    <s v="North Melbourne"/>
    <n v="0"/>
    <n v="0"/>
    <x v="4"/>
  </r>
  <r>
    <x v="3"/>
    <n v="20604150638"/>
    <n v="2150638"/>
    <n v="206041506"/>
    <s v="North Melbourne"/>
    <n v="241"/>
    <n v="264"/>
    <x v="4"/>
  </r>
  <r>
    <x v="0"/>
    <s v="Whittlesea"/>
    <n v="20904122524"/>
    <n v="2122524"/>
    <n v="209041225"/>
    <n v="585"/>
    <n v="642"/>
    <x v="5"/>
  </r>
  <r>
    <x v="0"/>
    <s v="Whittlesea"/>
    <n v="20904122526"/>
    <n v="2122526"/>
    <n v="209041225"/>
    <n v="1116"/>
    <n v="1224"/>
    <x v="5"/>
  </r>
  <r>
    <x v="0"/>
    <s v="Whittlesea"/>
    <n v="20904122529"/>
    <n v="2122529"/>
    <n v="209041225"/>
    <n v="325"/>
    <n v="357"/>
    <x v="5"/>
  </r>
  <r>
    <x v="0"/>
    <s v="Whittlesea"/>
    <n v="20904122530"/>
    <n v="2122530"/>
    <n v="209041225"/>
    <n v="327"/>
    <n v="305"/>
    <x v="5"/>
  </r>
  <r>
    <x v="4"/>
    <n v="21105127601"/>
    <n v="2127601"/>
    <n v="211051276"/>
    <s v="Healesville - Yarra Glen"/>
    <n v="149"/>
    <n v="163"/>
    <x v="6"/>
  </r>
  <r>
    <x v="4"/>
    <n v="21105127602"/>
    <n v="2127602"/>
    <n v="211051276"/>
    <s v="Healesville - Yarra Glen"/>
    <n v="239"/>
    <n v="262"/>
    <x v="6"/>
  </r>
  <r>
    <x v="4"/>
    <n v="21105127603"/>
    <n v="2127603"/>
    <n v="211051276"/>
    <s v="Healesville - Yarra Glen"/>
    <n v="465"/>
    <n v="503"/>
    <x v="6"/>
  </r>
  <r>
    <x v="4"/>
    <n v="21105127604"/>
    <n v="2127604"/>
    <n v="211051276"/>
    <s v="Healesville - Yarra Glen"/>
    <n v="286"/>
    <n v="314"/>
    <x v="6"/>
  </r>
  <r>
    <x v="4"/>
    <n v="21105127605"/>
    <n v="2127605"/>
    <n v="211051276"/>
    <s v="Healesville - Yarra Glen"/>
    <n v="245"/>
    <n v="269"/>
    <x v="6"/>
  </r>
  <r>
    <x v="4"/>
    <n v="21105127606"/>
    <n v="2127606"/>
    <n v="211051276"/>
    <s v="Healesville - Yarra Glen"/>
    <n v="359"/>
    <n v="379"/>
    <x v="6"/>
  </r>
  <r>
    <x v="4"/>
    <n v="21105127607"/>
    <n v="2127607"/>
    <n v="211051276"/>
    <s v="Healesville - Yarra Glen"/>
    <n v="326"/>
    <n v="358"/>
    <x v="6"/>
  </r>
  <r>
    <x v="4"/>
    <n v="21105127608"/>
    <n v="2127608"/>
    <n v="211051276"/>
    <s v="Healesville - Yarra Glen"/>
    <n v="275"/>
    <n v="299"/>
    <x v="6"/>
  </r>
  <r>
    <x v="4"/>
    <n v="21105127609"/>
    <n v="2127609"/>
    <n v="211051276"/>
    <s v="Healesville - Yarra Glen"/>
    <n v="311"/>
    <n v="341"/>
    <x v="6"/>
  </r>
  <r>
    <x v="4"/>
    <n v="21105127610"/>
    <n v="2127610"/>
    <n v="211051276"/>
    <s v="Healesville - Yarra Glen"/>
    <n v="590"/>
    <n v="647"/>
    <x v="6"/>
  </r>
  <r>
    <x v="4"/>
    <n v="21105127611"/>
    <n v="2127611"/>
    <n v="211051276"/>
    <s v="Healesville - Yarra Glen"/>
    <n v="260"/>
    <n v="285"/>
    <x v="6"/>
  </r>
  <r>
    <x v="4"/>
    <n v="21105127612"/>
    <n v="2127612"/>
    <n v="211051276"/>
    <s v="Healesville - Yarra Glen"/>
    <n v="242"/>
    <n v="265"/>
    <x v="6"/>
  </r>
  <r>
    <x v="4"/>
    <n v="21105127613"/>
    <n v="2127613"/>
    <n v="211051276"/>
    <s v="Healesville - Yarra Glen"/>
    <n v="435"/>
    <n v="477"/>
    <x v="6"/>
  </r>
  <r>
    <x v="4"/>
    <n v="21105127614"/>
    <n v="2127614"/>
    <n v="211051276"/>
    <s v="Healesville - Yarra Glen"/>
    <n v="433"/>
    <n v="475"/>
    <x v="6"/>
  </r>
  <r>
    <x v="4"/>
    <n v="21105127615"/>
    <n v="2127615"/>
    <n v="211051276"/>
    <s v="Healesville - Yarra Glen"/>
    <n v="2"/>
    <n v="1"/>
    <x v="6"/>
  </r>
  <r>
    <x v="4"/>
    <n v="21105127616"/>
    <n v="2127616"/>
    <n v="211051276"/>
    <s v="Healesville - Yarra Glen"/>
    <n v="364"/>
    <n v="399"/>
    <x v="6"/>
  </r>
  <r>
    <x v="4"/>
    <n v="21105127617"/>
    <n v="2127617"/>
    <n v="211051276"/>
    <s v="Healesville - Yarra Glen"/>
    <n v="232"/>
    <n v="248"/>
    <x v="6"/>
  </r>
  <r>
    <x v="4"/>
    <n v="21105127618"/>
    <n v="2127618"/>
    <n v="211051276"/>
    <s v="Healesville - Yarra Glen"/>
    <n v="336"/>
    <n v="369"/>
    <x v="6"/>
  </r>
  <r>
    <x v="4"/>
    <n v="21105127619"/>
    <n v="2127619"/>
    <n v="211051276"/>
    <s v="Healesville - Yarra Glen"/>
    <n v="276"/>
    <n v="299"/>
    <x v="6"/>
  </r>
  <r>
    <x v="4"/>
    <n v="21105127620"/>
    <n v="2127620"/>
    <n v="211051276"/>
    <s v="Healesville - Yarra Glen"/>
    <n v="436"/>
    <n v="478"/>
    <x v="6"/>
  </r>
  <r>
    <x v="4"/>
    <n v="21105127621"/>
    <n v="2127621"/>
    <n v="211051276"/>
    <s v="Healesville - Yarra Glen"/>
    <n v="190"/>
    <n v="208"/>
    <x v="6"/>
  </r>
  <r>
    <x v="4"/>
    <n v="21105127622"/>
    <n v="2127622"/>
    <n v="211051276"/>
    <s v="Healesville - Yarra Glen"/>
    <n v="213"/>
    <n v="234"/>
    <x v="6"/>
  </r>
  <r>
    <x v="4"/>
    <n v="21105127623"/>
    <n v="2127623"/>
    <n v="211051276"/>
    <s v="Healesville - Yarra Glen"/>
    <n v="218"/>
    <n v="239"/>
    <x v="6"/>
  </r>
  <r>
    <x v="4"/>
    <n v="21105127624"/>
    <n v="2127624"/>
    <n v="211051276"/>
    <s v="Healesville - Yarra Glen"/>
    <n v="216"/>
    <n v="237"/>
    <x v="6"/>
  </r>
  <r>
    <x v="4"/>
    <n v="21105127625"/>
    <n v="2127625"/>
    <n v="211051276"/>
    <s v="Healesville - Yarra Glen"/>
    <n v="339"/>
    <n v="372"/>
    <x v="6"/>
  </r>
  <r>
    <x v="4"/>
    <n v="21105127626"/>
    <n v="2127626"/>
    <n v="211051276"/>
    <s v="Healesville - Yarra Glen"/>
    <n v="405"/>
    <n v="444"/>
    <x v="6"/>
  </r>
  <r>
    <x v="4"/>
    <n v="21105127627"/>
    <n v="2127627"/>
    <n v="211051276"/>
    <s v="Healesville - Yarra Glen"/>
    <n v="520"/>
    <n v="570"/>
    <x v="6"/>
  </r>
  <r>
    <x v="4"/>
    <n v="21105127628"/>
    <n v="2127628"/>
    <n v="211051276"/>
    <s v="Healesville - Yarra Glen"/>
    <n v="263"/>
    <n v="281"/>
    <x v="6"/>
  </r>
  <r>
    <x v="4"/>
    <n v="21105127629"/>
    <n v="2127629"/>
    <n v="211051276"/>
    <s v="Healesville - Yarra Glen"/>
    <n v="212"/>
    <n v="233"/>
    <x v="6"/>
  </r>
  <r>
    <x v="4"/>
    <n v="21105127630"/>
    <n v="2127630"/>
    <n v="211051276"/>
    <s v="Healesville - Yarra Glen"/>
    <n v="144"/>
    <n v="158"/>
    <x v="6"/>
  </r>
  <r>
    <x v="4"/>
    <n v="21105127631"/>
    <n v="2127631"/>
    <n v="211051276"/>
    <s v="Healesville - Yarra Glen"/>
    <n v="279"/>
    <n v="306"/>
    <x v="6"/>
  </r>
  <r>
    <x v="4"/>
    <n v="21105127632"/>
    <n v="2127632"/>
    <n v="211051276"/>
    <s v="Healesville - Yarra Glen"/>
    <n v="329"/>
    <n v="361"/>
    <x v="6"/>
  </r>
  <r>
    <x v="4"/>
    <n v="21105127633"/>
    <n v="2127633"/>
    <n v="211051276"/>
    <s v="Healesville - Yarra Glen"/>
    <n v="245"/>
    <n v="269"/>
    <x v="6"/>
  </r>
  <r>
    <x v="4"/>
    <n v="21105127634"/>
    <n v="2127634"/>
    <n v="211051276"/>
    <s v="Healesville - Yarra Glen"/>
    <n v="283"/>
    <n v="310"/>
    <x v="6"/>
  </r>
  <r>
    <x v="4"/>
    <n v="21105127635"/>
    <n v="2127635"/>
    <n v="211051276"/>
    <s v="Healesville - Yarra Glen"/>
    <n v="319"/>
    <n v="350"/>
    <x v="6"/>
  </r>
  <r>
    <x v="4"/>
    <n v="20401106101"/>
    <n v="2106101"/>
    <n v="204011061"/>
    <s v="Upper Yarra Valley"/>
    <n v="151"/>
    <n v="166"/>
    <x v="6"/>
  </r>
  <r>
    <x v="4"/>
    <n v="21105128501"/>
    <n v="2128501"/>
    <n v="211051285"/>
    <s v="Wandin - Seville"/>
    <n v="130"/>
    <n v="143"/>
    <x v="6"/>
  </r>
  <r>
    <x v="4"/>
    <n v="21105128502"/>
    <n v="2128502"/>
    <n v="211051285"/>
    <s v="Wandin - Seville"/>
    <n v="151"/>
    <n v="166"/>
    <x v="6"/>
  </r>
  <r>
    <x v="4"/>
    <n v="21105128503"/>
    <n v="2128503"/>
    <n v="211051285"/>
    <s v="Wandin - Seville"/>
    <n v="201"/>
    <n v="199"/>
    <x v="6"/>
  </r>
  <r>
    <x v="4"/>
    <n v="21105128504"/>
    <n v="2128504"/>
    <n v="211051285"/>
    <s v="Wandin - Seville"/>
    <n v="288"/>
    <n v="305"/>
    <x v="6"/>
  </r>
  <r>
    <x v="4"/>
    <n v="21105128505"/>
    <n v="2128505"/>
    <n v="211051285"/>
    <s v="Wandin - Seville"/>
    <n v="229"/>
    <n v="251"/>
    <x v="6"/>
  </r>
  <r>
    <x v="4"/>
    <n v="21105128506"/>
    <n v="2128506"/>
    <n v="211051285"/>
    <s v="Wandin - Seville"/>
    <n v="274"/>
    <n v="301"/>
    <x v="6"/>
  </r>
  <r>
    <x v="4"/>
    <n v="21105128507"/>
    <n v="2128507"/>
    <n v="211051285"/>
    <s v="Wandin - Seville"/>
    <n v="242"/>
    <n v="259"/>
    <x v="6"/>
  </r>
  <r>
    <x v="4"/>
    <n v="21105128508"/>
    <n v="2128508"/>
    <n v="211051285"/>
    <s v="Wandin - Seville"/>
    <n v="209"/>
    <n v="215"/>
    <x v="6"/>
  </r>
  <r>
    <x v="4"/>
    <n v="21105128509"/>
    <n v="2128509"/>
    <n v="211051285"/>
    <s v="Wandin - Seville"/>
    <n v="352"/>
    <n v="386"/>
    <x v="6"/>
  </r>
  <r>
    <x v="4"/>
    <n v="21105128510"/>
    <n v="2128510"/>
    <n v="211051285"/>
    <s v="Wandin - Seville"/>
    <n v="160"/>
    <n v="176"/>
    <x v="6"/>
  </r>
  <r>
    <x v="4"/>
    <n v="21105128511"/>
    <n v="2128511"/>
    <n v="211051285"/>
    <s v="Wandin - Seville"/>
    <n v="341"/>
    <n v="374"/>
    <x v="6"/>
  </r>
  <r>
    <x v="4"/>
    <n v="21105128512"/>
    <n v="2128512"/>
    <n v="211051285"/>
    <s v="Wandin - Seville"/>
    <n v="126"/>
    <n v="138"/>
    <x v="6"/>
  </r>
  <r>
    <x v="4"/>
    <n v="21105128513"/>
    <n v="2128513"/>
    <n v="211051285"/>
    <s v="Wandin - Seville"/>
    <n v="106"/>
    <n v="112"/>
    <x v="6"/>
  </r>
  <r>
    <x v="4"/>
    <n v="21105128514"/>
    <n v="2128514"/>
    <n v="211051285"/>
    <s v="Wandin - Seville"/>
    <n v="149"/>
    <n v="163"/>
    <x v="6"/>
  </r>
  <r>
    <x v="4"/>
    <n v="21105128515"/>
    <n v="2128515"/>
    <n v="211051285"/>
    <s v="Wandin - Seville"/>
    <n v="206"/>
    <n v="226"/>
    <x v="6"/>
  </r>
  <r>
    <x v="4"/>
    <n v="21105128516"/>
    <n v="2128516"/>
    <n v="211051285"/>
    <s v="Wandin - Seville"/>
    <n v="286"/>
    <n v="312"/>
    <x v="6"/>
  </r>
  <r>
    <x v="4"/>
    <n v="21105128517"/>
    <n v="2128517"/>
    <n v="211051285"/>
    <s v="Wandin - Seville"/>
    <n v="183"/>
    <n v="194"/>
    <x v="6"/>
  </r>
  <r>
    <x v="4"/>
    <n v="21105128518"/>
    <n v="2128518"/>
    <n v="211051285"/>
    <s v="Wandin - Seville"/>
    <n v="214"/>
    <n v="234"/>
    <x v="6"/>
  </r>
  <r>
    <x v="4"/>
    <n v="21105128519"/>
    <n v="2128519"/>
    <n v="211051285"/>
    <s v="Wandin - Seville"/>
    <n v="243"/>
    <n v="267"/>
    <x v="6"/>
  </r>
  <r>
    <x v="4"/>
    <n v="21105128520"/>
    <n v="2128520"/>
    <n v="211051285"/>
    <s v="Wandin - Seville"/>
    <n v="217"/>
    <n v="226"/>
    <x v="6"/>
  </r>
  <r>
    <x v="4"/>
    <n v="21105128521"/>
    <n v="2128521"/>
    <n v="211051285"/>
    <s v="Wandin - Seville"/>
    <n v="275"/>
    <n v="302"/>
    <x v="6"/>
  </r>
  <r>
    <x v="4"/>
    <n v="21105128522"/>
    <n v="2128522"/>
    <n v="211051285"/>
    <s v="Wandin - Seville"/>
    <n v="271"/>
    <n v="297"/>
    <x v="6"/>
  </r>
  <r>
    <x v="4"/>
    <n v="21105128523"/>
    <n v="2128523"/>
    <n v="211051285"/>
    <s v="Wandin - Seville"/>
    <n v="190"/>
    <n v="206"/>
    <x v="6"/>
  </r>
  <r>
    <x v="4"/>
    <n v="21105128524"/>
    <n v="2128524"/>
    <n v="211051285"/>
    <s v="Wandin - Seville"/>
    <n v="363"/>
    <n v="398"/>
    <x v="6"/>
  </r>
  <r>
    <x v="4"/>
    <n v="21105128525"/>
    <n v="2128525"/>
    <n v="211051285"/>
    <s v="Wandin - Seville"/>
    <n v="294"/>
    <n v="322"/>
    <x v="6"/>
  </r>
  <r>
    <x v="4"/>
    <n v="21105128526"/>
    <n v="2128526"/>
    <n v="211051285"/>
    <s v="Wandin - Seville"/>
    <n v="245"/>
    <n v="269"/>
    <x v="6"/>
  </r>
  <r>
    <x v="4"/>
    <n v="21105128601"/>
    <n v="2128601"/>
    <n v="211051286"/>
    <s v="Yarra Valley"/>
    <n v="116"/>
    <n v="125"/>
    <x v="6"/>
  </r>
  <r>
    <x v="4"/>
    <n v="21105128602"/>
    <n v="2128602"/>
    <n v="211051286"/>
    <s v="Yarra Valley"/>
    <n v="245"/>
    <n v="265"/>
    <x v="6"/>
  </r>
  <r>
    <x v="4"/>
    <n v="21105128603"/>
    <n v="2128603"/>
    <n v="211051286"/>
    <s v="Yarra Valley"/>
    <n v="292"/>
    <n v="320"/>
    <x v="6"/>
  </r>
  <r>
    <x v="4"/>
    <n v="21105128604"/>
    <n v="2128604"/>
    <n v="211051286"/>
    <s v="Yarra Valley"/>
    <n v="321"/>
    <n v="352"/>
    <x v="6"/>
  </r>
  <r>
    <x v="4"/>
    <n v="21105128605"/>
    <n v="2128605"/>
    <n v="211051286"/>
    <s v="Yarra Valley"/>
    <n v="258"/>
    <n v="283"/>
    <x v="6"/>
  </r>
  <r>
    <x v="4"/>
    <n v="21105128606"/>
    <n v="2128606"/>
    <n v="211051286"/>
    <s v="Yarra Valley"/>
    <n v="229"/>
    <n v="230"/>
    <x v="6"/>
  </r>
  <r>
    <x v="4"/>
    <n v="21105128607"/>
    <n v="2128607"/>
    <n v="211051286"/>
    <s v="Yarra Valley"/>
    <n v="217"/>
    <n v="238"/>
    <x v="6"/>
  </r>
  <r>
    <x v="4"/>
    <n v="21105128608"/>
    <n v="2128608"/>
    <n v="211051286"/>
    <s v="Yarra Valley"/>
    <n v="328"/>
    <n v="360"/>
    <x v="6"/>
  </r>
  <r>
    <x v="4"/>
    <n v="21105128609"/>
    <n v="2128609"/>
    <n v="211051286"/>
    <s v="Yarra Valley"/>
    <n v="3"/>
    <n v="3"/>
    <x v="6"/>
  </r>
  <r>
    <x v="4"/>
    <n v="21105128610"/>
    <n v="2128610"/>
    <n v="211051286"/>
    <s v="Yarra Valley"/>
    <n v="311"/>
    <n v="324"/>
    <x v="6"/>
  </r>
  <r>
    <x v="4"/>
    <n v="21105128612"/>
    <n v="2128612"/>
    <n v="211051286"/>
    <s v="Yarra Valley"/>
    <n v="254"/>
    <n v="250"/>
    <x v="6"/>
  </r>
  <r>
    <x v="4"/>
    <n v="21105128613"/>
    <n v="2128613"/>
    <n v="211051286"/>
    <s v="Yarra Valley"/>
    <n v="274"/>
    <n v="301"/>
    <x v="6"/>
  </r>
  <r>
    <x v="4"/>
    <n v="21105128614"/>
    <n v="2128614"/>
    <n v="211051286"/>
    <s v="Yarra Valley"/>
    <n v="324"/>
    <n v="355"/>
    <x v="6"/>
  </r>
  <r>
    <x v="4"/>
    <n v="21105128615"/>
    <n v="2128615"/>
    <n v="211051286"/>
    <s v="Yarra Valley"/>
    <n v="345"/>
    <n v="378"/>
    <x v="6"/>
  </r>
  <r>
    <x v="4"/>
    <n v="21105128616"/>
    <n v="2128616"/>
    <n v="211051286"/>
    <s v="Yarra Valley"/>
    <n v="264"/>
    <n v="290"/>
    <x v="6"/>
  </r>
  <r>
    <x v="4"/>
    <n v="21105128617"/>
    <n v="2128617"/>
    <n v="211051286"/>
    <s v="Yarra Valley"/>
    <n v="242"/>
    <n v="265"/>
    <x v="6"/>
  </r>
  <r>
    <x v="4"/>
    <n v="21105128618"/>
    <n v="2128618"/>
    <n v="211051286"/>
    <s v="Yarra Valley"/>
    <n v="332"/>
    <n v="335"/>
    <x v="6"/>
  </r>
  <r>
    <x v="4"/>
    <n v="21105128619"/>
    <n v="2128619"/>
    <n v="211051286"/>
    <s v="Yarra Valley"/>
    <n v="163"/>
    <n v="163"/>
    <x v="6"/>
  </r>
  <r>
    <x v="4"/>
    <n v="21105128620"/>
    <n v="2128620"/>
    <n v="211051286"/>
    <s v="Yarra Valley"/>
    <n v="249"/>
    <n v="273"/>
    <x v="6"/>
  </r>
  <r>
    <x v="4"/>
    <n v="21105128621"/>
    <n v="2128621"/>
    <n v="211051286"/>
    <s v="Yarra Valley"/>
    <n v="253"/>
    <n v="278"/>
    <x v="6"/>
  </r>
  <r>
    <x v="4"/>
    <n v="21105128622"/>
    <n v="2128622"/>
    <n v="211051286"/>
    <s v="Yarra Valley"/>
    <n v="177"/>
    <n v="194"/>
    <x v="6"/>
  </r>
  <r>
    <x v="4"/>
    <n v="21105128623"/>
    <n v="2128623"/>
    <n v="211051286"/>
    <s v="Yarra Valley"/>
    <n v="150"/>
    <n v="165"/>
    <x v="6"/>
  </r>
  <r>
    <x v="4"/>
    <n v="21105128625"/>
    <n v="2128625"/>
    <n v="211051286"/>
    <s v="Yarra Valley"/>
    <n v="175"/>
    <n v="192"/>
    <x v="6"/>
  </r>
  <r>
    <x v="4"/>
    <n v="21105128626"/>
    <n v="2128626"/>
    <n v="211051286"/>
    <s v="Yarra Valley"/>
    <n v="167"/>
    <n v="183"/>
    <x v="6"/>
  </r>
  <r>
    <x v="4"/>
    <n v="21105128627"/>
    <n v="2128627"/>
    <n v="211051286"/>
    <s v="Yarra Valley"/>
    <n v="276"/>
    <n v="303"/>
    <x v="6"/>
  </r>
  <r>
    <x v="4"/>
    <n v="21105128628"/>
    <n v="2128628"/>
    <n v="211051286"/>
    <s v="Yarra Valley"/>
    <n v="249"/>
    <n v="273"/>
    <x v="6"/>
  </r>
  <r>
    <x v="4"/>
    <n v="21105128629"/>
    <n v="2128629"/>
    <n v="211051286"/>
    <s v="Yarra Valley"/>
    <n v="404"/>
    <n v="443"/>
    <x v="6"/>
  </r>
  <r>
    <x v="4"/>
    <n v="21105128630"/>
    <n v="2128630"/>
    <n v="211051286"/>
    <s v="Yarra Valley"/>
    <n v="300"/>
    <n v="329"/>
    <x v="6"/>
  </r>
  <r>
    <x v="4"/>
    <n v="21105128631"/>
    <n v="2128631"/>
    <n v="211051286"/>
    <s v="Yarra Valley"/>
    <n v="349"/>
    <n v="356"/>
    <x v="6"/>
  </r>
  <r>
    <x v="4"/>
    <n v="21105128632"/>
    <n v="2128632"/>
    <n v="211051286"/>
    <s v="Yarra Valley"/>
    <n v="225"/>
    <n v="234"/>
    <x v="6"/>
  </r>
  <r>
    <x v="4"/>
    <n v="21105128633"/>
    <n v="2128633"/>
    <n v="211051286"/>
    <s v="Yarra Valley"/>
    <n v="177"/>
    <n v="182"/>
    <x v="6"/>
  </r>
  <r>
    <x v="4"/>
    <n v="21105128634"/>
    <n v="2128634"/>
    <n v="211051286"/>
    <s v="Yarra Valley"/>
    <n v="288"/>
    <n v="316"/>
    <x v="6"/>
  </r>
  <r>
    <x v="4"/>
    <n v="21105128635"/>
    <n v="2128635"/>
    <n v="211051286"/>
    <s v="Yarra Valley"/>
    <n v="145"/>
    <n v="159"/>
    <x v="6"/>
  </r>
  <r>
    <x v="4"/>
    <n v="21105128636"/>
    <n v="2128636"/>
    <n v="211051286"/>
    <s v="Yarra Valley"/>
    <n v="159"/>
    <n v="174"/>
    <x v="6"/>
  </r>
  <r>
    <x v="4"/>
    <n v="21105128637"/>
    <n v="2128637"/>
    <n v="211051286"/>
    <s v="Yarra Valley"/>
    <n v="155"/>
    <n v="170"/>
    <x v="6"/>
  </r>
  <r>
    <x v="4"/>
    <n v="21105128638"/>
    <n v="2128638"/>
    <n v="211051286"/>
    <s v="Yarra Valley"/>
    <n v="190"/>
    <n v="208"/>
    <x v="6"/>
  </r>
  <r>
    <x v="4"/>
    <n v="21105128639"/>
    <n v="2128639"/>
    <n v="211051286"/>
    <s v="Yarra Valley"/>
    <n v="237"/>
    <n v="260"/>
    <x v="6"/>
  </r>
  <r>
    <x v="4"/>
    <n v="21105128640"/>
    <n v="2128640"/>
    <n v="211051286"/>
    <s v="Yarra Valley"/>
    <n v="197"/>
    <n v="216"/>
    <x v="6"/>
  </r>
  <r>
    <x v="4"/>
    <n v="21105128641"/>
    <n v="2128641"/>
    <n v="211051286"/>
    <s v="Yarra Valley"/>
    <n v="102"/>
    <n v="96"/>
    <x v="6"/>
  </r>
  <r>
    <x v="4"/>
    <n v="21105128642"/>
    <n v="2128642"/>
    <n v="211051286"/>
    <s v="Yarra Valley"/>
    <n v="425"/>
    <n v="466"/>
    <x v="6"/>
  </r>
  <r>
    <x v="4"/>
    <n v="21105128643"/>
    <n v="2128643"/>
    <n v="211051286"/>
    <s v="Yarra Valley"/>
    <n v="273"/>
    <n v="299"/>
    <x v="6"/>
  </r>
  <r>
    <x v="4"/>
    <n v="21105128644"/>
    <n v="2128644"/>
    <n v="211051286"/>
    <s v="Yarra Valley"/>
    <n v="218"/>
    <n v="239"/>
    <x v="6"/>
  </r>
  <r>
    <x v="4"/>
    <n v="21105128645"/>
    <n v="2128645"/>
    <n v="211051286"/>
    <s v="Yarra Valley"/>
    <n v="1"/>
    <n v="1"/>
    <x v="6"/>
  </r>
  <r>
    <x v="4"/>
    <n v="21105128646"/>
    <n v="2128646"/>
    <n v="211051286"/>
    <s v="Yarra Valley"/>
    <n v="176"/>
    <n v="193"/>
    <x v="6"/>
  </r>
  <r>
    <x v="4"/>
    <n v="21105128647"/>
    <n v="2128647"/>
    <n v="211051286"/>
    <s v="Yarra Valley"/>
    <n v="188"/>
    <n v="206"/>
    <x v="6"/>
  </r>
  <r>
    <x v="4"/>
    <n v="21105128648"/>
    <n v="2128648"/>
    <n v="211051286"/>
    <s v="Yarra Valley"/>
    <n v="194"/>
    <n v="213"/>
    <x v="6"/>
  </r>
  <r>
    <x v="4"/>
    <n v="21105128649"/>
    <n v="2128649"/>
    <n v="211051286"/>
    <s v="Yarra Valley"/>
    <n v="241"/>
    <n v="264"/>
    <x v="6"/>
  </r>
  <r>
    <x v="4"/>
    <n v="21105128650"/>
    <n v="2128650"/>
    <n v="211051286"/>
    <s v="Yarra Valley"/>
    <n v="155"/>
    <n v="162"/>
    <x v="6"/>
  </r>
  <r>
    <x v="4"/>
    <n v="21105128651"/>
    <n v="2128651"/>
    <n v="211051286"/>
    <s v="Yarra Valley"/>
    <n v="204"/>
    <n v="224"/>
    <x v="6"/>
  </r>
  <r>
    <x v="4"/>
    <n v="21105128652"/>
    <n v="2128652"/>
    <n v="211051286"/>
    <s v="Yarra Valley"/>
    <n v="247"/>
    <n v="271"/>
    <x v="6"/>
  </r>
  <r>
    <x v="4"/>
    <n v="21105128653"/>
    <n v="2128653"/>
    <n v="211051286"/>
    <s v="Yarra Valley"/>
    <n v="0"/>
    <n v="0"/>
    <x v="6"/>
  </r>
  <r>
    <x v="4"/>
    <n v="21105128654"/>
    <n v="2128654"/>
    <n v="211051286"/>
    <s v="Yarra Valley"/>
    <n v="327"/>
    <n v="359"/>
    <x v="6"/>
  </r>
  <r>
    <x v="4"/>
    <n v="21105128655"/>
    <n v="2128655"/>
    <n v="211051286"/>
    <s v="Yarra Valley"/>
    <n v="301"/>
    <n v="324"/>
    <x v="6"/>
  </r>
  <r>
    <x v="4"/>
    <n v="21105128657"/>
    <n v="2128657"/>
    <n v="211051286"/>
    <s v="Yarra Valley"/>
    <n v="221"/>
    <n v="242"/>
    <x v="6"/>
  </r>
  <r>
    <x v="4"/>
    <n v="21105128658"/>
    <n v="2128658"/>
    <n v="211051286"/>
    <s v="Yarra Valley"/>
    <n v="25"/>
    <n v="27"/>
    <x v="6"/>
  </r>
  <r>
    <x v="3"/>
    <n v="20601110605"/>
    <n v="2110605"/>
    <n v="206011106"/>
    <s v="Brunswick East"/>
    <n v="359"/>
    <n v="394"/>
    <x v="7"/>
  </r>
  <r>
    <x v="3"/>
    <n v="20601110606"/>
    <n v="2110606"/>
    <n v="206011106"/>
    <s v="Brunswick East"/>
    <n v="265"/>
    <n v="291"/>
    <x v="7"/>
  </r>
  <r>
    <x v="3"/>
    <n v="20601110620"/>
    <n v="2110620"/>
    <n v="206011106"/>
    <s v="Brunswick East"/>
    <n v="138"/>
    <n v="151"/>
    <x v="7"/>
  </r>
  <r>
    <x v="3"/>
    <n v="20601110621"/>
    <n v="2110621"/>
    <n v="206011106"/>
    <s v="Brunswick East"/>
    <n v="383"/>
    <n v="420"/>
    <x v="7"/>
  </r>
  <r>
    <x v="3"/>
    <n v="20601110622"/>
    <n v="2110622"/>
    <n v="206011106"/>
    <s v="Brunswick East"/>
    <n v="278"/>
    <n v="305"/>
    <x v="7"/>
  </r>
  <r>
    <x v="3"/>
    <n v="20601110623"/>
    <n v="2110623"/>
    <n v="206011106"/>
    <s v="Brunswick East"/>
    <n v="412"/>
    <n v="452"/>
    <x v="7"/>
  </r>
  <r>
    <x v="3"/>
    <n v="20601110624"/>
    <n v="2110624"/>
    <n v="206011106"/>
    <s v="Brunswick East"/>
    <n v="392"/>
    <n v="430"/>
    <x v="7"/>
  </r>
  <r>
    <x v="3"/>
    <n v="20601110625"/>
    <n v="2110625"/>
    <n v="206011106"/>
    <s v="Brunswick East"/>
    <n v="254"/>
    <n v="279"/>
    <x v="7"/>
  </r>
  <r>
    <x v="3"/>
    <n v="20601110627"/>
    <n v="2110627"/>
    <n v="206011106"/>
    <s v="Brunswick East"/>
    <n v="478"/>
    <n v="524"/>
    <x v="7"/>
  </r>
  <r>
    <x v="3"/>
    <n v="20601110628"/>
    <n v="2110628"/>
    <n v="206011106"/>
    <s v="Brunswick East"/>
    <n v="410"/>
    <n v="450"/>
    <x v="7"/>
  </r>
  <r>
    <x v="3"/>
    <n v="20607114301"/>
    <n v="2114301"/>
    <n v="206071143"/>
    <s v="Fitzroy North"/>
    <n v="386"/>
    <n v="423"/>
    <x v="7"/>
  </r>
  <r>
    <x v="3"/>
    <n v="20607114302"/>
    <n v="2114302"/>
    <n v="206071143"/>
    <s v="Fitzroy North"/>
    <n v="255"/>
    <n v="280"/>
    <x v="7"/>
  </r>
  <r>
    <x v="3"/>
    <n v="20607114303"/>
    <n v="2114303"/>
    <n v="206071143"/>
    <s v="Fitzroy North"/>
    <n v="364"/>
    <n v="399"/>
    <x v="7"/>
  </r>
  <r>
    <x v="3"/>
    <n v="20607114304"/>
    <n v="2114304"/>
    <n v="206071143"/>
    <s v="Fitzroy North"/>
    <n v="224"/>
    <n v="246"/>
    <x v="7"/>
  </r>
  <r>
    <x v="3"/>
    <n v="20607114305"/>
    <n v="2114305"/>
    <n v="206071143"/>
    <s v="Fitzroy North"/>
    <n v="395"/>
    <n v="433"/>
    <x v="7"/>
  </r>
  <r>
    <x v="3"/>
    <n v="20607114306"/>
    <n v="2114306"/>
    <n v="206071143"/>
    <s v="Fitzroy North"/>
    <n v="399"/>
    <n v="438"/>
    <x v="7"/>
  </r>
  <r>
    <x v="3"/>
    <n v="20607114307"/>
    <n v="2114307"/>
    <n v="206071143"/>
    <s v="Fitzroy North"/>
    <n v="440"/>
    <n v="483"/>
    <x v="7"/>
  </r>
  <r>
    <x v="3"/>
    <n v="20607114308"/>
    <n v="2114308"/>
    <n v="206071143"/>
    <s v="Fitzroy North"/>
    <n v="510"/>
    <n v="559"/>
    <x v="7"/>
  </r>
  <r>
    <x v="5"/>
    <n v="21202129308"/>
    <n v="2129308"/>
    <n v="212021293"/>
    <s v="Berwick - North"/>
    <n v="346"/>
    <n v="380"/>
    <x v="8"/>
  </r>
  <r>
    <x v="5"/>
    <n v="21202129311"/>
    <n v="2129311"/>
    <n v="212021293"/>
    <s v="Berwick - North"/>
    <n v="419"/>
    <n v="460"/>
    <x v="8"/>
  </r>
  <r>
    <x v="5"/>
    <n v="21202129314"/>
    <n v="2129314"/>
    <n v="212021293"/>
    <s v="Berwick - North"/>
    <n v="570"/>
    <n v="595"/>
    <x v="8"/>
  </r>
  <r>
    <x v="5"/>
    <n v="21202129316"/>
    <n v="2129316"/>
    <n v="212021293"/>
    <s v="Berwick - North"/>
    <n v="315"/>
    <n v="346"/>
    <x v="8"/>
  </r>
  <r>
    <x v="5"/>
    <n v="21202129317"/>
    <n v="2129317"/>
    <n v="212021293"/>
    <s v="Berwick - North"/>
    <n v="305"/>
    <n v="335"/>
    <x v="8"/>
  </r>
  <r>
    <x v="5"/>
    <n v="21202129318"/>
    <n v="2129318"/>
    <n v="212021293"/>
    <s v="Berwick - North"/>
    <n v="231"/>
    <n v="253"/>
    <x v="8"/>
  </r>
  <r>
    <x v="5"/>
    <n v="21202129320"/>
    <n v="2129320"/>
    <n v="212021293"/>
    <s v="Berwick - North"/>
    <n v="331"/>
    <n v="363"/>
    <x v="8"/>
  </r>
  <r>
    <x v="5"/>
    <n v="21202129321"/>
    <n v="2129321"/>
    <n v="212021293"/>
    <s v="Berwick - North"/>
    <n v="257"/>
    <n v="282"/>
    <x v="8"/>
  </r>
  <r>
    <x v="5"/>
    <n v="21202129325"/>
    <n v="2129325"/>
    <n v="212021293"/>
    <s v="Berwick - North"/>
    <n v="298"/>
    <n v="327"/>
    <x v="8"/>
  </r>
  <r>
    <x v="5"/>
    <n v="21202129326"/>
    <n v="2129326"/>
    <n v="212021293"/>
    <s v="Berwick - North"/>
    <n v="287"/>
    <n v="315"/>
    <x v="8"/>
  </r>
  <r>
    <x v="5"/>
    <n v="21202129343"/>
    <n v="2129343"/>
    <n v="212021293"/>
    <s v="Berwick - North"/>
    <n v="351"/>
    <n v="385"/>
    <x v="8"/>
  </r>
  <r>
    <x v="5"/>
    <n v="21202129344"/>
    <n v="2129344"/>
    <n v="212021293"/>
    <s v="Berwick - North"/>
    <n v="242"/>
    <n v="265"/>
    <x v="8"/>
  </r>
  <r>
    <x v="5"/>
    <n v="21202129347"/>
    <n v="2129347"/>
    <n v="212021293"/>
    <s v="Berwick - North"/>
    <n v="227"/>
    <n v="236"/>
    <x v="8"/>
  </r>
  <r>
    <x v="5"/>
    <n v="21202129349"/>
    <n v="2129349"/>
    <n v="212021293"/>
    <s v="Berwick - North"/>
    <n v="146"/>
    <n v="160"/>
    <x v="8"/>
  </r>
  <r>
    <x v="5"/>
    <n v="21202129355"/>
    <n v="2129355"/>
    <n v="212021293"/>
    <s v="Berwick - North"/>
    <n v="286"/>
    <n v="314"/>
    <x v="8"/>
  </r>
  <r>
    <x v="5"/>
    <n v="21202129357"/>
    <n v="2129357"/>
    <n v="212021293"/>
    <s v="Berwick - North"/>
    <n v="335"/>
    <n v="367"/>
    <x v="8"/>
  </r>
  <r>
    <x v="5"/>
    <s v="Berwick - South West Total"/>
    <s v="LaTrobe"/>
    <m/>
    <m/>
    <n v="6803"/>
    <n v="7456"/>
    <x v="8"/>
  </r>
  <r>
    <x v="4"/>
    <n v="21201128908"/>
    <n v="2128908"/>
    <n v="212011289"/>
    <s v="Emerald - Cockatoo"/>
    <n v="271"/>
    <n v="291"/>
    <x v="8"/>
  </r>
  <r>
    <x v="4"/>
    <n v="21201128910"/>
    <n v="2128910"/>
    <n v="212011289"/>
    <s v="Emerald - Cockatoo"/>
    <n v="24"/>
    <n v="26"/>
    <x v="8"/>
  </r>
  <r>
    <x v="4"/>
    <n v="21201128914"/>
    <n v="2128914"/>
    <n v="212011289"/>
    <s v="Emerald - Cockatoo"/>
    <n v="135"/>
    <n v="148"/>
    <x v="8"/>
  </r>
  <r>
    <x v="4"/>
    <n v="21201128915"/>
    <n v="2128915"/>
    <n v="212011289"/>
    <s v="Emerald - Cockatoo"/>
    <n v="57"/>
    <n v="51"/>
    <x v="8"/>
  </r>
  <r>
    <x v="4"/>
    <n v="21201128916"/>
    <n v="2128916"/>
    <n v="212011289"/>
    <s v="Emerald - Cockatoo"/>
    <n v="259"/>
    <n v="268"/>
    <x v="8"/>
  </r>
  <r>
    <x v="4"/>
    <n v="21201128953"/>
    <n v="2128953"/>
    <n v="212011289"/>
    <s v="Emerald - Cockatoo"/>
    <n v="2"/>
    <n v="0"/>
    <x v="8"/>
  </r>
  <r>
    <x v="4"/>
    <n v="21201128951"/>
    <n v="2128951"/>
    <n v="212011289"/>
    <s v="Emerald - Cockatoo"/>
    <n v="248"/>
    <n v="258"/>
    <x v="8"/>
  </r>
  <r>
    <x v="4"/>
    <n v="21201128952"/>
    <n v="2128952"/>
    <n v="212011289"/>
    <s v="Emerald - Cockatoo"/>
    <n v="173"/>
    <n v="186"/>
    <x v="8"/>
  </r>
  <r>
    <x v="0"/>
    <n v="20904143713"/>
    <n v="2143713"/>
    <n v="209041437"/>
    <s v="Wollert"/>
    <n v="220"/>
    <n v="241"/>
    <x v="9"/>
  </r>
  <r>
    <x v="0"/>
    <n v="20904143719"/>
    <n v="2143719"/>
    <n v="209041437"/>
    <s v="Wollert"/>
    <n v="674"/>
    <n v="739"/>
    <x v="9"/>
  </r>
  <r>
    <x v="0"/>
    <n v="20904143720"/>
    <n v="2143720"/>
    <n v="209041437"/>
    <s v="Wollert"/>
    <n v="538"/>
    <n v="590"/>
    <x v="9"/>
  </r>
  <r>
    <x v="0"/>
    <n v="20904143724"/>
    <n v="2143724"/>
    <n v="209041437"/>
    <s v="Wollert"/>
    <n v="261"/>
    <n v="280"/>
    <x v="9"/>
  </r>
  <r>
    <x v="0"/>
    <n v="20904143725"/>
    <n v="2143725"/>
    <n v="209041437"/>
    <s v="Wollert"/>
    <n v="386"/>
    <n v="423"/>
    <x v="9"/>
  </r>
  <r>
    <x v="0"/>
    <n v="20904143726"/>
    <n v="2143726"/>
    <n v="209041437"/>
    <s v="Wollert"/>
    <n v="417"/>
    <n v="457"/>
    <x v="9"/>
  </r>
  <r>
    <x v="0"/>
    <n v="20904143728"/>
    <n v="2143728"/>
    <n v="209041437"/>
    <s v="Wollert"/>
    <n v="372"/>
    <n v="408"/>
    <x v="9"/>
  </r>
  <r>
    <x v="0"/>
    <n v="20904143732"/>
    <n v="2143732"/>
    <n v="209041437"/>
    <s v="Wollert"/>
    <n v="238"/>
    <n v="261"/>
    <x v="9"/>
  </r>
  <r>
    <x v="0"/>
    <n v="20904143748"/>
    <n v="2143748"/>
    <n v="209041437"/>
    <s v="Wollert"/>
    <n v="239"/>
    <n v="262"/>
    <x v="9"/>
  </r>
  <r>
    <x v="3"/>
    <n v="20607114501"/>
    <n v="2114501"/>
    <n v="206071145"/>
    <s v="Clifton Hill - Alphington"/>
    <n v="352"/>
    <n v="386"/>
    <x v="10"/>
  </r>
  <r>
    <x v="3"/>
    <n v="20607114502"/>
    <n v="2114502"/>
    <n v="206071145"/>
    <s v="Clifton Hill - Alphington"/>
    <n v="405"/>
    <n v="444"/>
    <x v="10"/>
  </r>
  <r>
    <x v="3"/>
    <n v="20607114503"/>
    <n v="2114503"/>
    <n v="206071145"/>
    <s v="Clifton Hill - Alphington"/>
    <n v="366"/>
    <n v="401"/>
    <x v="10"/>
  </r>
  <r>
    <x v="3"/>
    <n v="20607114504"/>
    <n v="2114504"/>
    <n v="206071145"/>
    <s v="Clifton Hill - Alphington"/>
    <n v="256"/>
    <n v="281"/>
    <x v="10"/>
  </r>
  <r>
    <x v="3"/>
    <n v="20607114505"/>
    <n v="2114505"/>
    <n v="206071145"/>
    <s v="Clifton Hill - Alphington"/>
    <n v="363"/>
    <n v="398"/>
    <x v="10"/>
  </r>
  <r>
    <x v="3"/>
    <n v="20607114506"/>
    <n v="2114506"/>
    <n v="206071145"/>
    <s v="Clifton Hill - Alphington"/>
    <n v="439"/>
    <n v="482"/>
    <x v="10"/>
  </r>
  <r>
    <x v="3"/>
    <n v="20607114507"/>
    <n v="2114507"/>
    <n v="206071145"/>
    <s v="Clifton Hill - Alphington"/>
    <n v="235"/>
    <n v="258"/>
    <x v="10"/>
  </r>
  <r>
    <x v="3"/>
    <n v="20607114518"/>
    <n v="2114518"/>
    <n v="206071145"/>
    <s v="Clifton Hill - Alphington"/>
    <n v="257"/>
    <n v="282"/>
    <x v="10"/>
  </r>
  <r>
    <x v="3"/>
    <n v="20607114519"/>
    <n v="2114519"/>
    <n v="206071145"/>
    <s v="Clifton Hill - Alphington"/>
    <n v="271"/>
    <n v="297"/>
    <x v="10"/>
  </r>
  <r>
    <x v="3"/>
    <n v="20607114522"/>
    <n v="2114522"/>
    <n v="206071145"/>
    <s v="Clifton Hill - Alphington"/>
    <n v="516"/>
    <n v="566"/>
    <x v="10"/>
  </r>
  <r>
    <x v="3"/>
    <n v="20607114523"/>
    <n v="2114523"/>
    <n v="206071145"/>
    <s v="Clifton Hill - Alphington"/>
    <n v="305"/>
    <n v="335"/>
    <x v="10"/>
  </r>
  <r>
    <x v="4"/>
    <s v="Lilydale - Coldstream"/>
    <n v="21105127802"/>
    <n v="2127802"/>
    <n v="211051278"/>
    <n v="13"/>
    <n v="9"/>
    <x v="11"/>
  </r>
  <r>
    <x v="4"/>
    <s v="Lilydale - Coldstream"/>
    <n v="21105127805"/>
    <n v="2127805"/>
    <n v="211051278"/>
    <n v="233"/>
    <n v="220"/>
    <x v="11"/>
  </r>
  <r>
    <x v="4"/>
    <s v="Lilydale - Coldstream"/>
    <n v="21105127806"/>
    <n v="2127806"/>
    <n v="211051278"/>
    <n v="368"/>
    <n v="404"/>
    <x v="11"/>
  </r>
  <r>
    <x v="4"/>
    <s v="Lilydale - Coldstream"/>
    <n v="21105127809"/>
    <n v="2127809"/>
    <n v="211051278"/>
    <n v="432"/>
    <n v="474"/>
    <x v="11"/>
  </r>
  <r>
    <x v="4"/>
    <s v="Lilydale - Coldstream"/>
    <n v="21105127810"/>
    <n v="2127810"/>
    <n v="211051278"/>
    <n v="253"/>
    <n v="278"/>
    <x v="11"/>
  </r>
  <r>
    <x v="4"/>
    <s v="Lilydale - Coldstream"/>
    <n v="21105127811"/>
    <n v="2127811"/>
    <n v="211051278"/>
    <n v="160"/>
    <n v="176"/>
    <x v="11"/>
  </r>
  <r>
    <x v="4"/>
    <s v="Lilydale - Coldstream"/>
    <n v="21105127812"/>
    <n v="2127812"/>
    <n v="211051278"/>
    <n v="174"/>
    <n v="191"/>
    <x v="11"/>
  </r>
  <r>
    <x v="4"/>
    <s v="Lilydale - Coldstream"/>
    <n v="21105127813"/>
    <n v="2127813"/>
    <n v="211051278"/>
    <n v="306"/>
    <n v="336"/>
    <x v="11"/>
  </r>
  <r>
    <x v="4"/>
    <s v="Lilydale - Coldstream"/>
    <n v="21105127814"/>
    <n v="2127814"/>
    <n v="211051278"/>
    <n v="240"/>
    <n v="254"/>
    <x v="11"/>
  </r>
  <r>
    <x v="4"/>
    <s v="Lilydale - Coldstream"/>
    <n v="21105127815"/>
    <n v="2127815"/>
    <n v="211051278"/>
    <n v="444"/>
    <n v="487"/>
    <x v="11"/>
  </r>
  <r>
    <x v="4"/>
    <s v="Lilydale - Coldstream"/>
    <n v="21105127816"/>
    <n v="2127816"/>
    <n v="211051278"/>
    <n v="324"/>
    <n v="355"/>
    <x v="11"/>
  </r>
  <r>
    <x v="4"/>
    <s v="Lilydale - Coldstream"/>
    <n v="21105127817"/>
    <n v="2127817"/>
    <n v="211051278"/>
    <n v="227"/>
    <n v="249"/>
    <x v="11"/>
  </r>
  <r>
    <x v="4"/>
    <s v="Lilydale - Coldstream"/>
    <n v="21105127818"/>
    <n v="2127818"/>
    <n v="211051278"/>
    <n v="422"/>
    <n v="463"/>
    <x v="11"/>
  </r>
  <r>
    <x v="4"/>
    <s v="Lilydale - Coldstream"/>
    <n v="21105127819"/>
    <n v="2127819"/>
    <n v="211051278"/>
    <n v="329"/>
    <n v="361"/>
    <x v="11"/>
  </r>
  <r>
    <x v="4"/>
    <s v="Lilydale - Coldstream"/>
    <n v="21105127820"/>
    <n v="2127820"/>
    <n v="211051278"/>
    <n v="386"/>
    <n v="422"/>
    <x v="11"/>
  </r>
  <r>
    <x v="4"/>
    <s v="Lilydale - Coldstream"/>
    <n v="21105127821"/>
    <n v="2127821"/>
    <n v="211051278"/>
    <n v="10"/>
    <n v="9"/>
    <x v="11"/>
  </r>
  <r>
    <x v="4"/>
    <s v="Lilydale - Coldstream"/>
    <n v="21105127822"/>
    <n v="2127822"/>
    <n v="211051278"/>
    <n v="408"/>
    <n v="448"/>
    <x v="11"/>
  </r>
  <r>
    <x v="4"/>
    <s v="Lilydale - Coldstream"/>
    <n v="21105127823"/>
    <n v="2127823"/>
    <n v="211051278"/>
    <n v="409"/>
    <n v="449"/>
    <x v="11"/>
  </r>
  <r>
    <x v="4"/>
    <s v="Lilydale - Coldstream"/>
    <n v="21105127824"/>
    <n v="2127824"/>
    <n v="211051278"/>
    <n v="344"/>
    <n v="377"/>
    <x v="11"/>
  </r>
  <r>
    <x v="4"/>
    <s v="Lilydale - Coldstream"/>
    <n v="21105127825"/>
    <n v="2127825"/>
    <n v="211051278"/>
    <n v="408"/>
    <n v="448"/>
    <x v="11"/>
  </r>
  <r>
    <x v="4"/>
    <s v="Lilydale - Coldstream"/>
    <n v="21105127826"/>
    <n v="2127826"/>
    <n v="211051278"/>
    <n v="335"/>
    <n v="367"/>
    <x v="11"/>
  </r>
  <r>
    <x v="4"/>
    <s v="Lilydale - Coldstream"/>
    <n v="21105127827"/>
    <n v="2127827"/>
    <n v="211051278"/>
    <n v="350"/>
    <n v="384"/>
    <x v="11"/>
  </r>
  <r>
    <x v="4"/>
    <s v="Lilydale - Coldstream"/>
    <n v="21105127828"/>
    <n v="2127828"/>
    <n v="211051278"/>
    <n v="330"/>
    <n v="362"/>
    <x v="11"/>
  </r>
  <r>
    <x v="4"/>
    <s v="Lilydale - Coldstream"/>
    <n v="21105127829"/>
    <n v="2127829"/>
    <n v="211051278"/>
    <n v="529"/>
    <n v="580"/>
    <x v="11"/>
  </r>
  <r>
    <x v="4"/>
    <s v="Lilydale - Coldstream"/>
    <n v="21105127830"/>
    <n v="2127830"/>
    <n v="211051278"/>
    <n v="577"/>
    <n v="633"/>
    <x v="11"/>
  </r>
  <r>
    <x v="4"/>
    <s v="Lilydale - Coldstream"/>
    <n v="21105127831"/>
    <n v="2127831"/>
    <n v="211051278"/>
    <n v="489"/>
    <n v="536"/>
    <x v="11"/>
  </r>
  <r>
    <x v="4"/>
    <s v="Lilydale - Coldstream"/>
    <n v="21105127832"/>
    <n v="2127832"/>
    <n v="211051278"/>
    <n v="332"/>
    <n v="364"/>
    <x v="11"/>
  </r>
  <r>
    <x v="4"/>
    <s v="Lilydale - Coldstream"/>
    <n v="21105127833"/>
    <n v="2127833"/>
    <n v="211051278"/>
    <n v="345"/>
    <n v="378"/>
    <x v="11"/>
  </r>
  <r>
    <x v="4"/>
    <s v="Lilydale - Coldstream"/>
    <n v="21105127834"/>
    <n v="2127834"/>
    <n v="211051278"/>
    <n v="438"/>
    <n v="480"/>
    <x v="11"/>
  </r>
  <r>
    <x v="4"/>
    <s v="Lilydale - Coldstream"/>
    <n v="21105127835"/>
    <n v="2127835"/>
    <n v="211051278"/>
    <n v="390"/>
    <n v="428"/>
    <x v="11"/>
  </r>
  <r>
    <x v="4"/>
    <s v="Lilydale - Coldstream"/>
    <n v="21105127836"/>
    <n v="2127836"/>
    <n v="211051278"/>
    <n v="320"/>
    <n v="351"/>
    <x v="11"/>
  </r>
  <r>
    <x v="4"/>
    <s v="Lilydale - Coldstream"/>
    <n v="21105127837"/>
    <n v="2127837"/>
    <n v="211051278"/>
    <n v="549"/>
    <n v="547"/>
    <x v="11"/>
  </r>
  <r>
    <x v="4"/>
    <s v="Lilydale - Coldstream"/>
    <n v="21105127838"/>
    <n v="2127838"/>
    <n v="211051278"/>
    <n v="3"/>
    <n v="3"/>
    <x v="11"/>
  </r>
  <r>
    <x v="4"/>
    <s v="Lilydale - Coldstream"/>
    <n v="21105127839"/>
    <n v="2127839"/>
    <n v="211051278"/>
    <n v="312"/>
    <n v="342"/>
    <x v="11"/>
  </r>
  <r>
    <x v="4"/>
    <s v="Lilydale - Coldstream"/>
    <n v="21105127840"/>
    <n v="2127840"/>
    <n v="211051278"/>
    <n v="256"/>
    <n v="281"/>
    <x v="11"/>
  </r>
  <r>
    <x v="4"/>
    <s v="Lilydale - Coldstream"/>
    <n v="21105127843"/>
    <n v="2127843"/>
    <n v="211051278"/>
    <n v="225"/>
    <n v="243"/>
    <x v="11"/>
  </r>
  <r>
    <x v="4"/>
    <s v="Lilydale - Coldstream"/>
    <n v="21105127844"/>
    <n v="2127844"/>
    <n v="211051278"/>
    <n v="210"/>
    <n v="230"/>
    <x v="11"/>
  </r>
  <r>
    <x v="4"/>
    <s v="Lilydale - Coldstream"/>
    <n v="21105127845"/>
    <n v="2127845"/>
    <n v="211051278"/>
    <n v="250"/>
    <n v="274"/>
    <x v="11"/>
  </r>
  <r>
    <x v="4"/>
    <s v="Lilydale - Coldstream"/>
    <n v="21105127846"/>
    <n v="2127846"/>
    <n v="211051278"/>
    <n v="522"/>
    <n v="573"/>
    <x v="11"/>
  </r>
  <r>
    <x v="4"/>
    <s v="Lilydale - Coldstream"/>
    <n v="21105127847"/>
    <n v="2127847"/>
    <n v="211051278"/>
    <n v="428"/>
    <n v="469"/>
    <x v="11"/>
  </r>
  <r>
    <x v="4"/>
    <s v="Kilsyth Total"/>
    <m/>
    <m/>
    <m/>
    <n v="7199"/>
    <n v="7768"/>
    <x v="11"/>
  </r>
  <r>
    <x v="4"/>
    <s v="Montrose Total"/>
    <m/>
    <m/>
    <m/>
    <n v="5009"/>
    <n v="5429"/>
    <x v="11"/>
  </r>
  <r>
    <x v="4"/>
    <s v="Mooroolbark Total"/>
    <m/>
    <m/>
    <m/>
    <n v="16282"/>
    <n v="17764"/>
    <x v="11"/>
  </r>
  <r>
    <x v="4"/>
    <s v="Mount Evelyn Total"/>
    <m/>
    <m/>
    <m/>
    <n v="7261"/>
    <n v="7541"/>
    <x v="11"/>
  </r>
  <r>
    <x v="4"/>
    <s v="Chirnside Park Total"/>
    <m/>
    <m/>
    <m/>
    <n v="8512"/>
    <n v="9159"/>
    <x v="12"/>
  </r>
  <r>
    <x v="4"/>
    <s v="Warrandyte - Wonga Park Total"/>
    <m/>
    <m/>
    <m/>
    <n v="323"/>
    <n v="343"/>
    <x v="12"/>
  </r>
  <r>
    <x v="4"/>
    <n v="21105127801"/>
    <n v="2127801"/>
    <n v="211051278"/>
    <s v="Lilydale - Coldstream"/>
    <n v="160"/>
    <n v="176"/>
    <x v="12"/>
  </r>
  <r>
    <x v="4"/>
    <n v="21105127803"/>
    <n v="2127803"/>
    <n v="211051278"/>
    <s v="Lilydale - Coldstream"/>
    <n v="241"/>
    <n v="264"/>
    <x v="12"/>
  </r>
  <r>
    <x v="4"/>
    <n v="21105127804"/>
    <n v="2127804"/>
    <n v="211051278"/>
    <s v="Lilydale - Coldstream"/>
    <n v="246"/>
    <n v="270"/>
    <x v="12"/>
  </r>
  <r>
    <x v="4"/>
    <n v="21105127807"/>
    <n v="2127807"/>
    <n v="211051278"/>
    <s v="Lilydale - Coldstream"/>
    <n v="327"/>
    <n v="359"/>
    <x v="12"/>
  </r>
  <r>
    <x v="4"/>
    <n v="21105127808"/>
    <n v="2127808"/>
    <n v="211051278"/>
    <s v="Lilydale - Coldstream"/>
    <n v="204"/>
    <n v="224"/>
    <x v="12"/>
  </r>
  <r>
    <x v="4"/>
    <n v="21105127841"/>
    <n v="2127841"/>
    <n v="211051278"/>
    <s v="Lilydale - Coldstream"/>
    <n v="288"/>
    <n v="316"/>
    <x v="12"/>
  </r>
  <r>
    <x v="4"/>
    <n v="21105127842"/>
    <n v="2127842"/>
    <n v="211051278"/>
    <s v="Lilydale - Coldstream"/>
    <n v="235"/>
    <n v="258"/>
    <x v="12"/>
  </r>
  <r>
    <x v="6"/>
    <s v="Croydon Hills - Warranwood Total"/>
    <m/>
    <m/>
    <m/>
    <n v="13297"/>
    <n v="14104"/>
    <x v="12"/>
  </r>
  <r>
    <x v="7"/>
    <s v="Research - North Warrandyte Total"/>
    <m/>
    <m/>
    <m/>
    <n v="2209"/>
    <n v="2338"/>
    <x v="13"/>
  </r>
  <r>
    <x v="4"/>
    <s v="Belgrave - Selby Total"/>
    <m/>
    <m/>
    <m/>
    <n v="7316"/>
    <n v="7699"/>
    <x v="14"/>
  </r>
  <r>
    <x v="4"/>
    <s v="Lysterfield Total"/>
    <m/>
    <m/>
    <m/>
    <n v="32"/>
    <n v="35"/>
    <x v="14"/>
  </r>
  <r>
    <x v="4"/>
    <s v="Monbulk - Silvan Total"/>
    <m/>
    <m/>
    <m/>
    <n v="4289"/>
    <n v="4516"/>
    <x v="14"/>
  </r>
  <r>
    <x v="4"/>
    <s v="Mount Dandenong - Olinda Total"/>
    <m/>
    <m/>
    <m/>
    <n v="7338"/>
    <n v="7695"/>
    <x v="14"/>
  </r>
  <r>
    <x v="4"/>
    <s v="Upwey - Tecoma Total"/>
    <m/>
    <m/>
    <m/>
    <n v="7255"/>
    <n v="7421"/>
    <x v="14"/>
  </r>
  <r>
    <x v="8"/>
    <s v="Springvale"/>
    <n v="21204131731"/>
    <m/>
    <n v="212041317"/>
    <n v="0"/>
    <n v="0"/>
    <x v="15"/>
  </r>
  <r>
    <x v="8"/>
    <s v="Springvale"/>
    <n v="21204131745"/>
    <m/>
    <n v="212041317"/>
    <n v="250"/>
    <n v="274"/>
    <x v="15"/>
  </r>
  <r>
    <x v="8"/>
    <s v="Springvale"/>
    <n v="21204131746"/>
    <m/>
    <n v="212041317"/>
    <n v="306"/>
    <n v="336"/>
    <x v="15"/>
  </r>
  <r>
    <x v="8"/>
    <s v="Springvale"/>
    <n v="21204131747"/>
    <m/>
    <n v="212041317"/>
    <n v="353"/>
    <n v="387"/>
    <x v="15"/>
  </r>
  <r>
    <x v="8"/>
    <s v="Springvale"/>
    <n v="21204131748"/>
    <m/>
    <n v="212041317"/>
    <n v="248"/>
    <n v="272"/>
    <x v="15"/>
  </r>
  <r>
    <x v="8"/>
    <s v="Noble Park - East"/>
    <n v="21204145909"/>
    <m/>
    <n v="212041459"/>
    <n v="355"/>
    <n v="389"/>
    <x v="15"/>
  </r>
  <r>
    <x v="8"/>
    <s v="Noble Park - East"/>
    <n v="21204145912"/>
    <m/>
    <n v="212041459"/>
    <n v="383"/>
    <n v="420"/>
    <x v="15"/>
  </r>
  <r>
    <x v="8"/>
    <s v="Noble Park - East"/>
    <n v="21204145913"/>
    <m/>
    <n v="212041459"/>
    <n v="159"/>
    <n v="174"/>
    <x v="15"/>
  </r>
  <r>
    <x v="8"/>
    <s v="Noble Park - East"/>
    <n v="21204145920"/>
    <m/>
    <n v="212041459"/>
    <n v="392"/>
    <n v="430"/>
    <x v="15"/>
  </r>
  <r>
    <x v="8"/>
    <s v="Noble Park - East"/>
    <n v="21204145921"/>
    <m/>
    <n v="212041459"/>
    <n v="147"/>
    <n v="161"/>
    <x v="15"/>
  </r>
  <r>
    <x v="8"/>
    <s v="Noble Park North Total"/>
    <m/>
    <s v="Bruce "/>
    <m/>
    <n v="1661"/>
    <n v="1820"/>
    <x v="15"/>
  </r>
  <r>
    <x v="9"/>
    <s v="Rowville - Central Total"/>
    <m/>
    <m/>
    <m/>
    <n v="10858"/>
    <n v="11867"/>
    <x v="15"/>
  </r>
  <r>
    <x v="9"/>
    <s v="Rowville - South Total"/>
    <m/>
    <m/>
    <m/>
    <n v="7703"/>
    <n v="8424"/>
    <x v="15"/>
  </r>
  <r>
    <x v="10"/>
    <s v="Docklands Total"/>
    <m/>
    <m/>
    <m/>
    <n v="1683"/>
    <n v="1846"/>
    <x v="16"/>
  </r>
  <r>
    <x v="10"/>
    <s v="Royal Botanic Gardens Victoria Total"/>
    <m/>
    <m/>
    <m/>
    <n v="4"/>
    <n v="3"/>
    <x v="16"/>
  </r>
  <r>
    <x v="10"/>
    <s v="Southbank - East Total"/>
    <m/>
    <m/>
    <m/>
    <n v="7266"/>
    <n v="7970"/>
    <x v="16"/>
  </r>
  <r>
    <x v="10"/>
    <s v="Southbank (West) - South Wharf Total"/>
    <m/>
    <m/>
    <m/>
    <n v="3234"/>
    <n v="3547"/>
    <x v="16"/>
  </r>
  <r>
    <x v="10"/>
    <s v="South Yarra - West Total"/>
    <m/>
    <m/>
    <m/>
    <n v="4369"/>
    <n v="4791"/>
    <x v="16"/>
  </r>
  <r>
    <x v="10"/>
    <s v="Port Melbourne Industrial Total"/>
    <m/>
    <m/>
    <m/>
    <n v="1258"/>
    <n v="2068"/>
    <x v="16"/>
  </r>
  <r>
    <x v="11"/>
    <n v="21203130801"/>
    <n v="2130801"/>
    <n v="212031308"/>
    <s v="Pearcedale - Tooradin"/>
    <n v="419"/>
    <n v="460"/>
    <x v="17"/>
  </r>
  <r>
    <x v="11"/>
    <n v="21203130802"/>
    <n v="2130802"/>
    <n v="212031308"/>
    <s v="Pearcedale - Tooradin"/>
    <n v="239"/>
    <n v="262"/>
    <x v="17"/>
  </r>
  <r>
    <x v="11"/>
    <n v="21203130803"/>
    <n v="2130803"/>
    <n v="212031308"/>
    <s v="Pearcedale - Tooradin"/>
    <n v="323"/>
    <n v="354"/>
    <x v="17"/>
  </r>
  <r>
    <x v="11"/>
    <n v="21203130804"/>
    <n v="2130804"/>
    <n v="212031308"/>
    <s v="Pearcedale - Tooradin"/>
    <n v="247"/>
    <n v="261"/>
    <x v="17"/>
  </r>
  <r>
    <x v="11"/>
    <n v="21203130805"/>
    <n v="2130805"/>
    <n v="212031308"/>
    <s v="Pearcedale - Tooradin"/>
    <n v="265"/>
    <n v="279"/>
    <x v="17"/>
  </r>
  <r>
    <x v="11"/>
    <n v="21203130806"/>
    <n v="2130806"/>
    <n v="212031308"/>
    <s v="Pearcedale - Tooradin"/>
    <n v="162"/>
    <n v="178"/>
    <x v="17"/>
  </r>
  <r>
    <x v="11"/>
    <n v="21203130807"/>
    <n v="2130807"/>
    <n v="212031308"/>
    <s v="Pearcedale - Tooradin"/>
    <n v="0"/>
    <n v="0"/>
    <x v="17"/>
  </r>
  <r>
    <x v="11"/>
    <n v="21203130808"/>
    <n v="2130808"/>
    <n v="212031308"/>
    <s v="Pearcedale - Tooradin"/>
    <n v="182"/>
    <n v="200"/>
    <x v="17"/>
  </r>
  <r>
    <x v="11"/>
    <n v="21203130809"/>
    <n v="2130809"/>
    <n v="212031308"/>
    <s v="Pearcedale - Tooradin"/>
    <n v="359"/>
    <n v="394"/>
    <x v="17"/>
  </r>
  <r>
    <x v="11"/>
    <n v="21203130810"/>
    <n v="2130810"/>
    <n v="212031308"/>
    <s v="Pearcedale - Tooradin"/>
    <n v="292"/>
    <n v="303"/>
    <x v="17"/>
  </r>
  <r>
    <x v="11"/>
    <n v="21203130811"/>
    <n v="2130811"/>
    <n v="212031308"/>
    <s v="Pearcedale - Tooradin"/>
    <n v="275"/>
    <n v="298"/>
    <x v="17"/>
  </r>
  <r>
    <x v="11"/>
    <n v="21203130812"/>
    <n v="2130812"/>
    <n v="212031308"/>
    <s v="Pearcedale - Tooradin"/>
    <n v="172"/>
    <n v="189"/>
    <x v="17"/>
  </r>
  <r>
    <x v="11"/>
    <n v="21203130813"/>
    <n v="2130813"/>
    <n v="212031308"/>
    <s v="Pearcedale - Tooradin"/>
    <n v="261"/>
    <n v="286"/>
    <x v="17"/>
  </r>
  <r>
    <x v="11"/>
    <n v="21203130814"/>
    <n v="2130814"/>
    <n v="212031308"/>
    <s v="Pearcedale - Tooradin"/>
    <n v="311"/>
    <n v="341"/>
    <x v="17"/>
  </r>
  <r>
    <x v="11"/>
    <n v="21203130815"/>
    <n v="2130815"/>
    <n v="212031308"/>
    <s v="Pearcedale - Tooradin"/>
    <n v="225"/>
    <n v="245"/>
    <x v="17"/>
  </r>
  <r>
    <x v="11"/>
    <n v="21203130816"/>
    <n v="2130816"/>
    <n v="212031308"/>
    <s v="Pearcedale - Tooradin"/>
    <n v="237"/>
    <n v="260"/>
    <x v="17"/>
  </r>
  <r>
    <x v="11"/>
    <n v="21203130819"/>
    <n v="2130819"/>
    <n v="212031308"/>
    <s v="Pearcedale - Tooradin"/>
    <n v="164"/>
    <n v="180"/>
    <x v="17"/>
  </r>
  <r>
    <x v="11"/>
    <n v="21203130820"/>
    <n v="2130820"/>
    <n v="212031308"/>
    <s v="Pearcedale - Tooradin"/>
    <n v="340"/>
    <n v="369"/>
    <x v="17"/>
  </r>
  <r>
    <x v="11"/>
    <n v="21203130822"/>
    <n v="2130822"/>
    <n v="212031308"/>
    <s v="Pearcedale - Tooradin"/>
    <n v="223"/>
    <n v="245"/>
    <x v="17"/>
  </r>
  <r>
    <x v="12"/>
    <s v="Dandenong - South Total"/>
    <s v="Split"/>
    <m/>
    <m/>
    <n v="4420"/>
    <n v="4847"/>
    <x v="18"/>
  </r>
  <r>
    <x v="5"/>
    <s v="Hallam"/>
    <n v="21202129702"/>
    <n v="2129702"/>
    <n v="212021297"/>
    <n v="203"/>
    <n v="223"/>
    <x v="18"/>
  </r>
  <r>
    <x v="5"/>
    <s v="Hallam"/>
    <n v="21202129703"/>
    <n v="2129703"/>
    <n v="212021297"/>
    <n v="274"/>
    <n v="301"/>
    <x v="18"/>
  </r>
  <r>
    <x v="5"/>
    <s v="Hallam"/>
    <n v="21202129704"/>
    <n v="2129704"/>
    <n v="212021297"/>
    <n v="309"/>
    <n v="339"/>
    <x v="18"/>
  </r>
  <r>
    <x v="5"/>
    <s v="Hallam"/>
    <n v="21202129705"/>
    <n v="2129705"/>
    <n v="212021297"/>
    <n v="394"/>
    <n v="408"/>
    <x v="18"/>
  </r>
  <r>
    <x v="5"/>
    <s v="Hallam"/>
    <n v="21202129719"/>
    <n v="2129719"/>
    <n v="212021297"/>
    <n v="298"/>
    <n v="327"/>
    <x v="18"/>
  </r>
  <r>
    <x v="5"/>
    <s v="Hallam"/>
    <n v="21202129720"/>
    <n v="2129720"/>
    <n v="212021297"/>
    <n v="8"/>
    <n v="9"/>
    <x v="18"/>
  </r>
  <r>
    <x v="5"/>
    <s v="Hallam"/>
    <n v="21202129724"/>
    <n v="2129724"/>
    <n v="212021297"/>
    <n v="198"/>
    <n v="217"/>
    <x v="18"/>
  </r>
  <r>
    <x v="5"/>
    <s v="Narre Warren - South West"/>
    <n v="21202145608"/>
    <n v="2145608"/>
    <n v="212021456"/>
    <n v="174"/>
    <n v="191"/>
    <x v="18"/>
  </r>
  <r>
    <x v="5"/>
    <s v="Narre Warren - South West"/>
    <n v="21202145609"/>
    <n v="2145609"/>
    <n v="212021456"/>
    <n v="210"/>
    <n v="230"/>
    <x v="18"/>
  </r>
  <r>
    <x v="5"/>
    <s v="Narre Warren - South West"/>
    <n v="21202145614"/>
    <n v="2145614"/>
    <n v="212021456"/>
    <n v="314"/>
    <n v="344"/>
    <x v="18"/>
  </r>
  <r>
    <x v="5"/>
    <s v="Narre Warren - South West"/>
    <n v="21202145619"/>
    <n v="2145619"/>
    <n v="212021456"/>
    <n v="371"/>
    <n v="407"/>
    <x v="18"/>
  </r>
  <r>
    <x v="5"/>
    <s v="Narre Warren - South West"/>
    <n v="21202145628"/>
    <n v="2145628"/>
    <n v="212021456"/>
    <n v="230"/>
    <n v="252"/>
    <x v="18"/>
  </r>
  <r>
    <x v="5"/>
    <s v="Narre Warren South - West"/>
    <n v="21203145809"/>
    <n v="2145809"/>
    <n v="212031458"/>
    <n v="198"/>
    <n v="214"/>
    <x v="18"/>
  </r>
  <r>
    <x v="5"/>
    <s v="Narre Warren South - West"/>
    <n v="21203145813"/>
    <n v="2145813"/>
    <n v="212031458"/>
    <n v="135"/>
    <n v="148"/>
    <x v="18"/>
  </r>
  <r>
    <x v="5"/>
    <s v="Narre Warren South - West"/>
    <n v="21203145816"/>
    <n v="2145816"/>
    <n v="212031458"/>
    <n v="307"/>
    <n v="337"/>
    <x v="18"/>
  </r>
  <r>
    <x v="5"/>
    <s v="Narre Warren South - West"/>
    <n v="21203145821"/>
    <n v="2145821"/>
    <n v="212031458"/>
    <n v="344"/>
    <n v="377"/>
    <x v="18"/>
  </r>
  <r>
    <x v="5"/>
    <s v="Narre Warren South - West"/>
    <n v="21203145822"/>
    <n v="2145822"/>
    <n v="212031458"/>
    <n v="270"/>
    <n v="296"/>
    <x v="18"/>
  </r>
  <r>
    <x v="5"/>
    <s v="Narre Warren South - West"/>
    <n v="21203145828"/>
    <n v="2145828"/>
    <n v="212031458"/>
    <n v="273"/>
    <n v="299"/>
    <x v="18"/>
  </r>
  <r>
    <x v="13"/>
    <s v="Glen Iris - East Total"/>
    <m/>
    <m/>
    <m/>
    <n v="8901"/>
    <n v="9586"/>
    <x v="19"/>
  </r>
  <r>
    <x v="13"/>
    <s v="Ashburton (Vic.) Total"/>
    <m/>
    <m/>
    <m/>
    <n v="5466"/>
    <n v="5967"/>
    <x v="19"/>
  </r>
  <r>
    <x v="14"/>
    <s v="Koo Wee Rup"/>
    <n v="21201154801"/>
    <n v="2154801"/>
    <n v="212011548"/>
    <n v="244"/>
    <n v="268"/>
    <x v="20"/>
  </r>
  <r>
    <x v="14"/>
    <s v="Koo Wee Rup"/>
    <n v="21201154802"/>
    <n v="2154802"/>
    <n v="212011548"/>
    <n v="210"/>
    <n v="217"/>
    <x v="20"/>
  </r>
  <r>
    <x v="14"/>
    <s v="Koo Wee Rup"/>
    <n v="21201154803"/>
    <n v="2154803"/>
    <n v="212011548"/>
    <n v="277"/>
    <n v="304"/>
    <x v="20"/>
  </r>
  <r>
    <x v="14"/>
    <s v="Koo Wee Rup"/>
    <n v="21201154804"/>
    <n v="2154804"/>
    <n v="212011548"/>
    <n v="406"/>
    <n v="445"/>
    <x v="20"/>
  </r>
  <r>
    <x v="14"/>
    <s v="Koo Wee Rup"/>
    <n v="21201154805"/>
    <n v="2154805"/>
    <n v="212011548"/>
    <n v="350"/>
    <n v="384"/>
    <x v="20"/>
  </r>
  <r>
    <x v="14"/>
    <s v="Koo Wee Rup"/>
    <n v="21201154806"/>
    <n v="2154806"/>
    <n v="212011548"/>
    <n v="482"/>
    <n v="529"/>
    <x v="20"/>
  </r>
  <r>
    <x v="14"/>
    <s v="Koo Wee Rup"/>
    <n v="21201154807"/>
    <n v="2154807"/>
    <n v="212011548"/>
    <n v="201"/>
    <n v="220"/>
    <x v="20"/>
  </r>
  <r>
    <x v="14"/>
    <s v="Koo Wee Rup"/>
    <n v="21201154810"/>
    <n v="2154810"/>
    <n v="212011548"/>
    <n v="267"/>
    <n v="293"/>
    <x v="20"/>
  </r>
  <r>
    <x v="14"/>
    <s v="Koo Wee Rup"/>
    <n v="21201154811"/>
    <n v="2154811"/>
    <n v="212011548"/>
    <n v="338"/>
    <n v="371"/>
    <x v="20"/>
  </r>
  <r>
    <x v="14"/>
    <s v="Koo Wee Rup"/>
    <n v="21201154812"/>
    <n v="2154812"/>
    <n v="212011548"/>
    <n v="155"/>
    <n v="170"/>
    <x v="20"/>
  </r>
  <r>
    <x v="14"/>
    <s v="Koo Wee Rup"/>
    <n v="21201154814"/>
    <n v="2154814"/>
    <n v="212011548"/>
    <n v="245"/>
    <n v="269"/>
    <x v="20"/>
  </r>
  <r>
    <x v="14"/>
    <s v="Koo Wee Rup"/>
    <n v="21201154815"/>
    <n v="2154815"/>
    <n v="212011548"/>
    <n v="209"/>
    <n v="229"/>
    <x v="20"/>
  </r>
  <r>
    <x v="14"/>
    <s v="Koo Wee Rup"/>
    <n v="21201154816"/>
    <n v="2154816"/>
    <n v="212011548"/>
    <n v="427"/>
    <n v="468"/>
    <x v="20"/>
  </r>
  <r>
    <x v="14"/>
    <s v="Koo Wee Rup"/>
    <n v="21201154817"/>
    <n v="2154817"/>
    <n v="212011548"/>
    <n v="278"/>
    <n v="305"/>
    <x v="20"/>
  </r>
  <r>
    <x v="14"/>
    <s v="Koo Wee Rup"/>
    <n v="21201154818"/>
    <n v="2154818"/>
    <n v="212011548"/>
    <n v="306"/>
    <n v="336"/>
    <x v="20"/>
  </r>
  <r>
    <x v="14"/>
    <s v="Koo Wee Rup"/>
    <n v="21201154819"/>
    <n v="2154819"/>
    <n v="212011548"/>
    <n v="192"/>
    <n v="211"/>
    <x v="20"/>
  </r>
  <r>
    <x v="14"/>
    <s v="Koo Wee Rup"/>
    <n v="21201154820"/>
    <n v="2154820"/>
    <n v="212011548"/>
    <n v="123"/>
    <n v="135"/>
    <x v="20"/>
  </r>
  <r>
    <x v="14"/>
    <s v="Koo Wee Rup"/>
    <n v="21201154821"/>
    <n v="2154821"/>
    <n v="212011548"/>
    <n v="304"/>
    <n v="333"/>
    <x v="20"/>
  </r>
  <r>
    <x v="14"/>
    <s v="Koo Wee Rup"/>
    <n v="21201154822"/>
    <n v="2154822"/>
    <n v="212011548"/>
    <n v="179"/>
    <n v="196"/>
    <x v="20"/>
  </r>
  <r>
    <x v="14"/>
    <s v="Koo Wee Rup"/>
    <n v="21201154823"/>
    <n v="2154823"/>
    <n v="212011548"/>
    <n v="334"/>
    <n v="366"/>
    <x v="20"/>
  </r>
  <r>
    <x v="14"/>
    <s v="Koo Wee Rup"/>
    <n v="21201154824"/>
    <n v="2154824"/>
    <n v="212011548"/>
    <n v="319"/>
    <n v="350"/>
    <x v="20"/>
  </r>
  <r>
    <x v="14"/>
    <s v="Koo Wee Rup"/>
    <n v="21201154826"/>
    <n v="2154826"/>
    <n v="212011548"/>
    <n v="213"/>
    <n v="234"/>
    <x v="20"/>
  </r>
  <r>
    <x v="6"/>
    <s v="Blackburn South Total"/>
    <m/>
    <m/>
    <m/>
    <n v="962"/>
    <n v="1055"/>
    <x v="21"/>
  </r>
  <r>
    <x v="6"/>
    <s v="Blackburn Total"/>
    <m/>
    <m/>
    <m/>
    <n v="2221"/>
    <n v="2436"/>
    <x v="21"/>
  </r>
  <r>
    <x v="6"/>
    <s v="Forest Hill Total"/>
    <m/>
    <m/>
    <m/>
    <n v="6955"/>
    <n v="7632"/>
    <x v="21"/>
  </r>
  <r>
    <x v="6"/>
    <s v="Mitcham (Vic.) Total"/>
    <m/>
    <m/>
    <m/>
    <n v="6319"/>
    <n v="6933"/>
    <x v="21"/>
  </r>
  <r>
    <x v="6"/>
    <s v="Nunawading Total"/>
    <m/>
    <m/>
    <m/>
    <n v="3029"/>
    <n v="3321"/>
    <x v="21"/>
  </r>
  <r>
    <x v="6"/>
    <s v="Vermont South Total"/>
    <m/>
    <m/>
    <m/>
    <n v="7862"/>
    <n v="8624"/>
    <x v="21"/>
  </r>
  <r>
    <x v="6"/>
    <s v="Vermont Total"/>
    <m/>
    <m/>
    <m/>
    <n v="6909"/>
    <n v="7579"/>
    <x v="21"/>
  </r>
  <r>
    <x v="15"/>
    <s v="Box Hill North Total"/>
    <m/>
    <m/>
    <m/>
    <n v="3879"/>
    <n v="4255"/>
    <x v="21"/>
  </r>
  <r>
    <x v="15"/>
    <s v="Surrey Hills (East) - Mont Albert Total"/>
    <m/>
    <m/>
    <m/>
    <n v="7058"/>
    <n v="7742"/>
    <x v="21"/>
  </r>
  <r>
    <x v="7"/>
    <s v="Blackburn Total"/>
    <m/>
    <m/>
    <m/>
    <n v="8529"/>
    <n v="9357"/>
    <x v="21"/>
  </r>
  <r>
    <x v="7"/>
    <s v="Box Hill North Total"/>
    <m/>
    <m/>
    <m/>
    <n v="7129"/>
    <n v="7819"/>
    <x v="21"/>
  </r>
  <r>
    <x v="7"/>
    <s v="Box Hill Total"/>
    <m/>
    <m/>
    <m/>
    <n v="1792"/>
    <n v="1966"/>
    <x v="21"/>
  </r>
  <r>
    <x v="16"/>
    <s v="Caulfield - South Total"/>
    <s v="Higgins"/>
    <m/>
    <m/>
    <n v="8897"/>
    <n v="9711"/>
    <x v="22"/>
  </r>
  <r>
    <x v="16"/>
    <s v="Elsternwick Total"/>
    <s v="Higgins"/>
    <m/>
    <m/>
    <n v="4417"/>
    <n v="4845"/>
    <x v="22"/>
  </r>
  <r>
    <x v="16"/>
    <s v="Ormond - Glen Huntly"/>
    <n v="20802118202"/>
    <n v="2118202"/>
    <n v="208021182"/>
    <n v="277"/>
    <n v="304"/>
    <x v="22"/>
  </r>
  <r>
    <x v="16"/>
    <s v="Ormond - Glen Huntly"/>
    <n v="20802118203"/>
    <n v="2118203"/>
    <n v="208021182"/>
    <n v="435"/>
    <n v="477"/>
    <x v="22"/>
  </r>
  <r>
    <x v="16"/>
    <s v="Ormond - Glen Huntly"/>
    <n v="20802118206"/>
    <n v="2118206"/>
    <n v="208021182"/>
    <n v="346"/>
    <n v="380"/>
    <x v="22"/>
  </r>
  <r>
    <x v="16"/>
    <s v="Ormond - Glen Huntly"/>
    <n v="20802118207"/>
    <n v="2118207"/>
    <n v="208021182"/>
    <n v="264"/>
    <n v="290"/>
    <x v="22"/>
  </r>
  <r>
    <x v="16"/>
    <s v="Ormond - Glen Huntly"/>
    <n v="20802118208"/>
    <n v="2118208"/>
    <n v="208021182"/>
    <n v="236"/>
    <n v="259"/>
    <x v="22"/>
  </r>
  <r>
    <x v="16"/>
    <s v="Ormond - Glen Huntly"/>
    <n v="20802118209"/>
    <n v="2118209"/>
    <n v="208021182"/>
    <n v="167"/>
    <n v="183"/>
    <x v="22"/>
  </r>
  <r>
    <x v="16"/>
    <s v="Ormond - Glen Huntly"/>
    <n v="20802118210"/>
    <n v="2118210"/>
    <n v="208021182"/>
    <n v="221"/>
    <n v="242"/>
    <x v="22"/>
  </r>
  <r>
    <x v="16"/>
    <s v="Ormond - Glen Huntly"/>
    <n v="20802118211"/>
    <n v="2118211"/>
    <n v="208021182"/>
    <n v="149"/>
    <n v="163"/>
    <x v="22"/>
  </r>
  <r>
    <x v="16"/>
    <s v="Ormond - Glen Huntly"/>
    <n v="20802118212"/>
    <n v="2118212"/>
    <n v="208021182"/>
    <n v="203"/>
    <n v="223"/>
    <x v="22"/>
  </r>
  <r>
    <x v="16"/>
    <s v="Ormond - Glen Huntly"/>
    <n v="20802118213"/>
    <n v="2118213"/>
    <n v="208021182"/>
    <n v="325"/>
    <n v="357"/>
    <x v="22"/>
  </r>
  <r>
    <x v="16"/>
    <s v="Ormond - Glen Huntly"/>
    <n v="20802118214"/>
    <n v="2118214"/>
    <n v="208021182"/>
    <n v="311"/>
    <n v="341"/>
    <x v="22"/>
  </r>
  <r>
    <x v="16"/>
    <s v="Ormond - Glen Huntly"/>
    <n v="20802118215"/>
    <n v="2118215"/>
    <n v="208021182"/>
    <n v="283"/>
    <n v="310"/>
    <x v="22"/>
  </r>
  <r>
    <x v="16"/>
    <s v="Ormond - Glen Huntly"/>
    <n v="20802118216"/>
    <n v="2118216"/>
    <n v="208021182"/>
    <n v="294"/>
    <n v="322"/>
    <x v="22"/>
  </r>
  <r>
    <x v="16"/>
    <s v="Ormond - Glen Huntly"/>
    <n v="20802118217"/>
    <n v="2118217"/>
    <n v="208021182"/>
    <n v="257"/>
    <n v="282"/>
    <x v="22"/>
  </r>
  <r>
    <x v="10"/>
    <s v="Caulfield - North Total"/>
    <m/>
    <m/>
    <m/>
    <n v="15073"/>
    <n v="16950"/>
    <x v="22"/>
  </r>
  <r>
    <x v="10"/>
    <s v="Caulfield - South Total"/>
    <m/>
    <m/>
    <m/>
    <n v="3953"/>
    <n v="4335"/>
    <x v="22"/>
  </r>
  <r>
    <x v="10"/>
    <s v="Elsternwick Total"/>
    <m/>
    <m/>
    <m/>
    <n v="3952"/>
    <n v="4336"/>
    <x v="22"/>
  </r>
  <r>
    <x v="10"/>
    <s v="Ormond - Glen Huntly Total"/>
    <m/>
    <m/>
    <m/>
    <n v="716"/>
    <n v="786"/>
    <x v="22"/>
  </r>
  <r>
    <x v="10"/>
    <s v="St Kilda East Total"/>
    <m/>
    <m/>
    <m/>
    <n v="11121"/>
    <n v="12196"/>
    <x v="22"/>
  </r>
  <r>
    <x v="16"/>
    <s v="Brighton (Vic.) Total"/>
    <m/>
    <s v="MacNamara"/>
    <m/>
    <n v="17215"/>
    <n v="18794"/>
    <x v="23"/>
  </r>
  <r>
    <x v="16"/>
    <s v="Brighton East Total"/>
    <m/>
    <s v="MacNamara"/>
    <m/>
    <n v="11688"/>
    <n v="12771"/>
    <x v="23"/>
  </r>
  <r>
    <x v="16"/>
    <s v="Bentleigh - McKinnon Total"/>
    <m/>
    <m/>
    <m/>
    <n v="16674"/>
    <n v="18273"/>
    <x v="23"/>
  </r>
  <r>
    <x v="16"/>
    <s v="Ormond - Glen Huntly"/>
    <n v="20802118201"/>
    <n v="2118201"/>
    <n v="208021182"/>
    <n v="354"/>
    <n v="388"/>
    <x v="23"/>
  </r>
  <r>
    <x v="16"/>
    <s v="Ormond - Glen Huntly"/>
    <n v="20802118221"/>
    <n v="2118221"/>
    <n v="208021182"/>
    <n v="388"/>
    <n v="426"/>
    <x v="23"/>
  </r>
  <r>
    <x v="16"/>
    <s v="Ormond - Glen Huntly"/>
    <n v="20802118222"/>
    <n v="2118222"/>
    <n v="208021182"/>
    <n v="277"/>
    <n v="304"/>
    <x v="23"/>
  </r>
  <r>
    <x v="16"/>
    <s v="Ormond - Glen Huntly"/>
    <n v="20802118223"/>
    <n v="2118223"/>
    <n v="208021182"/>
    <n v="266"/>
    <n v="292"/>
    <x v="23"/>
  </r>
  <r>
    <x v="16"/>
    <s v="Ormond - Glen Huntly"/>
    <n v="20802118224"/>
    <n v="2118224"/>
    <n v="208021182"/>
    <n v="499"/>
    <n v="547"/>
    <x v="23"/>
  </r>
  <r>
    <x v="16"/>
    <s v="Ormond - Glen Huntly"/>
    <n v="20802118225"/>
    <n v="2118225"/>
    <n v="208021182"/>
    <n v="494"/>
    <n v="542"/>
    <x v="23"/>
  </r>
  <r>
    <x v="16"/>
    <s v="Ormond - Glen Huntly"/>
    <n v="20802118226"/>
    <n v="2118226"/>
    <n v="208021182"/>
    <n v="415"/>
    <n v="455"/>
    <x v="23"/>
  </r>
  <r>
    <x v="16"/>
    <s v="Hampton"/>
    <n v="20801117201"/>
    <n v="2117201"/>
    <n v="208011172"/>
    <n v="387"/>
    <n v="425"/>
    <x v="23"/>
  </r>
  <r>
    <x v="16"/>
    <s v="Hampton"/>
    <n v="20801117202"/>
    <n v="2117202"/>
    <n v="208011172"/>
    <n v="228"/>
    <n v="250"/>
    <x v="23"/>
  </r>
  <r>
    <x v="16"/>
    <s v="Hampton"/>
    <n v="20801117203"/>
    <n v="2117203"/>
    <n v="208011172"/>
    <n v="328"/>
    <n v="360"/>
    <x v="23"/>
  </r>
  <r>
    <x v="16"/>
    <s v="Hampton"/>
    <n v="20801117204"/>
    <n v="2117204"/>
    <n v="208011172"/>
    <n v="615"/>
    <n v="675"/>
    <x v="23"/>
  </r>
  <r>
    <x v="16"/>
    <s v="Hampton"/>
    <n v="20801117205"/>
    <n v="2117205"/>
    <n v="208011172"/>
    <n v="301"/>
    <n v="330"/>
    <x v="23"/>
  </r>
  <r>
    <x v="16"/>
    <s v="Hampton"/>
    <n v="20801117206"/>
    <n v="2117206"/>
    <n v="208011172"/>
    <n v="309"/>
    <n v="339"/>
    <x v="23"/>
  </r>
  <r>
    <x v="16"/>
    <s v="Hampton"/>
    <n v="20801117207"/>
    <n v="2117207"/>
    <n v="208011172"/>
    <n v="436"/>
    <n v="478"/>
    <x v="23"/>
  </r>
  <r>
    <x v="16"/>
    <s v="Hampton"/>
    <n v="20801117208"/>
    <n v="2117208"/>
    <n v="208011172"/>
    <n v="459"/>
    <n v="503"/>
    <x v="23"/>
  </r>
  <r>
    <x v="16"/>
    <s v="Hampton"/>
    <n v="20801117209"/>
    <n v="2117209"/>
    <n v="208011172"/>
    <n v="336"/>
    <n v="369"/>
    <x v="23"/>
  </r>
  <r>
    <x v="16"/>
    <s v="Hampton"/>
    <n v="20801117210"/>
    <n v="2117210"/>
    <n v="208011172"/>
    <n v="361"/>
    <n v="396"/>
    <x v="23"/>
  </r>
  <r>
    <x v="16"/>
    <s v="Hampton"/>
    <n v="20801117211"/>
    <n v="2117211"/>
    <n v="208011172"/>
    <n v="371"/>
    <n v="407"/>
    <x v="23"/>
  </r>
  <r>
    <x v="16"/>
    <s v="Hampton"/>
    <n v="20801117212"/>
    <n v="2117212"/>
    <n v="208011172"/>
    <n v="375"/>
    <n v="411"/>
    <x v="23"/>
  </r>
  <r>
    <x v="16"/>
    <s v="Hampton"/>
    <n v="20801117213"/>
    <n v="2117213"/>
    <n v="208011172"/>
    <n v="261"/>
    <n v="286"/>
    <x v="23"/>
  </r>
  <r>
    <x v="16"/>
    <s v="Hampton"/>
    <n v="20801117214"/>
    <n v="2117214"/>
    <n v="208011172"/>
    <n v="309"/>
    <n v="339"/>
    <x v="23"/>
  </r>
  <r>
    <x v="16"/>
    <s v="Hampton"/>
    <n v="20801117215"/>
    <n v="2117215"/>
    <n v="208011172"/>
    <n v="292"/>
    <n v="320"/>
    <x v="23"/>
  </r>
  <r>
    <x v="16"/>
    <s v="Hampton"/>
    <n v="20801117216"/>
    <n v="2117216"/>
    <n v="208011172"/>
    <n v="257"/>
    <n v="282"/>
    <x v="23"/>
  </r>
  <r>
    <x v="16"/>
    <s v="Hampton"/>
    <n v="20801117217"/>
    <n v="2117217"/>
    <n v="208011172"/>
    <n v="354"/>
    <n v="388"/>
    <x v="23"/>
  </r>
  <r>
    <x v="16"/>
    <s v="Hampton"/>
    <n v="20801117225"/>
    <n v="2117225"/>
    <n v="208011172"/>
    <n v="342"/>
    <n v="375"/>
    <x v="23"/>
  </r>
  <r>
    <x v="16"/>
    <s v="Hampton"/>
    <n v="20801117226"/>
    <n v="2117226"/>
    <n v="208011172"/>
    <n v="349"/>
    <n v="383"/>
    <x v="23"/>
  </r>
  <r>
    <x v="16"/>
    <s v="Hampton"/>
    <n v="20801117227"/>
    <n v="2117227"/>
    <n v="208011172"/>
    <n v="500"/>
    <n v="548"/>
    <x v="23"/>
  </r>
  <r>
    <x v="16"/>
    <s v="Hampton"/>
    <n v="20801117228"/>
    <n v="2117228"/>
    <n v="208011172"/>
    <n v="407"/>
    <n v="446"/>
    <x v="23"/>
  </r>
  <r>
    <x v="16"/>
    <s v="Hampton"/>
    <n v="20801117229"/>
    <n v="2117229"/>
    <n v="208011172"/>
    <n v="360"/>
    <n v="395"/>
    <x v="23"/>
  </r>
  <r>
    <x v="16"/>
    <s v="Hampton"/>
    <n v="20801117230"/>
    <n v="2117230"/>
    <n v="208011172"/>
    <n v="415"/>
    <n v="455"/>
    <x v="23"/>
  </r>
  <r>
    <x v="16"/>
    <s v="Hampton"/>
    <n v="20801117231"/>
    <n v="2117231"/>
    <n v="208011172"/>
    <n v="279"/>
    <n v="306"/>
    <x v="23"/>
  </r>
  <r>
    <x v="16"/>
    <s v="Hampton"/>
    <n v="20801117232"/>
    <n v="2117232"/>
    <n v="208011172"/>
    <n v="285"/>
    <n v="313"/>
    <x v="23"/>
  </r>
  <r>
    <x v="16"/>
    <s v="Hampton"/>
    <n v="20801117236"/>
    <n v="2117236"/>
    <n v="208011172"/>
    <n v="523"/>
    <n v="574"/>
    <x v="23"/>
  </r>
  <r>
    <x v="16"/>
    <s v="Hampton"/>
    <n v="20801117237"/>
    <n v="2117237"/>
    <n v="208011172"/>
    <n v="239"/>
    <n v="262"/>
    <x v="23"/>
  </r>
  <r>
    <x v="16"/>
    <s v="Hampton"/>
    <n v="20801117238"/>
    <n v="2117238"/>
    <n v="208011172"/>
    <n v="412"/>
    <n v="452"/>
    <x v="23"/>
  </r>
  <r>
    <x v="16"/>
    <s v="Beaumaris Total"/>
    <m/>
    <s v="Isaacs"/>
    <m/>
    <n v="10626"/>
    <n v="11534"/>
    <x v="24"/>
  </r>
  <r>
    <x v="16"/>
    <s v="Highett (West) - Cheltenham Total"/>
    <m/>
    <m/>
    <m/>
    <n v="8667"/>
    <n v="9413"/>
    <x v="24"/>
  </r>
  <r>
    <x v="16"/>
    <s v="Sandringham - Black Rock Total"/>
    <m/>
    <m/>
    <m/>
    <n v="13167"/>
    <n v="14382"/>
    <x v="24"/>
  </r>
  <r>
    <x v="16"/>
    <s v="Hampton East"/>
    <m/>
    <m/>
    <m/>
    <n v="3181"/>
    <n v="3489"/>
    <x v="24"/>
  </r>
  <r>
    <x v="12"/>
    <s v="Highett (East) - Cheltenham Total"/>
    <m/>
    <m/>
    <m/>
    <n v="17170"/>
    <n v="18824"/>
    <x v="24"/>
  </r>
  <r>
    <x v="12"/>
    <s v="Mentone Total"/>
    <m/>
    <m/>
    <m/>
    <n v="9713"/>
    <n v="10626"/>
    <x v="24"/>
  </r>
  <r>
    <x v="12"/>
    <s v="Moorabbin - Heatherton Total"/>
    <m/>
    <m/>
    <m/>
    <n v="6192"/>
    <n v="6770"/>
    <x v="24"/>
  </r>
  <r>
    <x v="12"/>
    <s v="Moorabbin Airport Total"/>
    <m/>
    <m/>
    <m/>
    <n v="5"/>
    <n v="5"/>
    <x v="24"/>
  </r>
  <r>
    <x v="8"/>
    <s v="Dingley Village Total"/>
    <m/>
    <s v="Isaacs"/>
    <m/>
    <n v="2"/>
    <n v="0"/>
    <x v="25"/>
  </r>
  <r>
    <x v="8"/>
    <s v="Springvale Total"/>
    <m/>
    <m/>
    <m/>
    <n v="10926"/>
    <n v="11980"/>
    <x v="25"/>
  </r>
  <r>
    <x v="8"/>
    <s v="Springvale South Total"/>
    <m/>
    <m/>
    <m/>
    <n v="7968"/>
    <n v="8742"/>
    <x v="25"/>
  </r>
  <r>
    <x v="8"/>
    <s v="Keysborough - North Total"/>
    <m/>
    <m/>
    <m/>
    <n v="8041"/>
    <n v="8815"/>
    <x v="25"/>
  </r>
  <r>
    <x v="8"/>
    <s v="Noble Park - West Total"/>
    <m/>
    <m/>
    <m/>
    <n v="11103"/>
    <n v="12173"/>
    <x v="25"/>
  </r>
  <r>
    <x v="8"/>
    <s v="Noble Park - East"/>
    <m/>
    <m/>
    <m/>
    <n v="5403"/>
    <n v="5925"/>
    <x v="25"/>
  </r>
  <r>
    <x v="17"/>
    <s v="Glen Waverley - East Part"/>
    <m/>
    <m/>
    <m/>
    <n v="8476"/>
    <n v="9297"/>
    <x v="26"/>
  </r>
  <r>
    <x v="17"/>
    <s v="Glen Waverley - West Part"/>
    <m/>
    <m/>
    <m/>
    <n v="7887"/>
    <n v="8651"/>
    <x v="26"/>
  </r>
  <r>
    <x v="17"/>
    <s v="Mount Waverley - North Part"/>
    <m/>
    <m/>
    <m/>
    <n v="1911"/>
    <n v="2097"/>
    <x v="26"/>
  </r>
  <r>
    <x v="17"/>
    <s v="Mount Waverley - South Total"/>
    <m/>
    <m/>
    <m/>
    <n v="12213"/>
    <n v="13398"/>
    <x v="26"/>
  </r>
  <r>
    <x v="17"/>
    <s v="Ashwood - Chadstone Total"/>
    <m/>
    <m/>
    <m/>
    <n v="8090"/>
    <n v="8871"/>
    <x v="26"/>
  </r>
  <r>
    <x v="17"/>
    <s v="Mulgrave Total"/>
    <m/>
    <m/>
    <m/>
    <n v="880"/>
    <n v="965"/>
    <x v="26"/>
  </r>
  <r>
    <x v="17"/>
    <s v="Clayton (North) - Notting Hill Total"/>
    <m/>
    <m/>
    <m/>
    <n v="2280"/>
    <n v="2500"/>
    <x v="26"/>
  </r>
  <r>
    <x v="17"/>
    <s v="Oakleigh - Huntingdale Total"/>
    <m/>
    <m/>
    <m/>
    <n v="876"/>
    <n v="960"/>
    <x v="26"/>
  </r>
  <r>
    <x v="17"/>
    <s v="Wheelers Hill Total"/>
    <m/>
    <m/>
    <m/>
    <n v="13957"/>
    <n v="15311"/>
    <x v="26"/>
  </r>
  <r>
    <x v="13"/>
    <s v="Malvern East Part"/>
    <m/>
    <m/>
    <m/>
    <n v="12406"/>
    <n v="13608"/>
    <x v="26"/>
  </r>
  <r>
    <x v="13"/>
    <s v="Carnegie Total"/>
    <m/>
    <m/>
    <m/>
    <n v="12202"/>
    <n v="13375"/>
    <x v="26"/>
  </r>
  <r>
    <x v="13"/>
    <s v="Murrumbeena Total"/>
    <m/>
    <m/>
    <m/>
    <n v="6281"/>
    <n v="6890"/>
    <x v="26"/>
  </r>
  <r>
    <x v="13"/>
    <s v="Ormond - Glen Huntly Total"/>
    <m/>
    <m/>
    <m/>
    <n v="1286"/>
    <n v="1410"/>
    <x v="26"/>
  </r>
  <r>
    <x v="8"/>
    <s v="Hughesdale Total"/>
    <m/>
    <m/>
    <m/>
    <n v="4985"/>
    <n v="5469"/>
    <x v="26"/>
  </r>
  <r>
    <x v="8"/>
    <s v="Oakleigh - Huntingdale"/>
    <n v="21205132606"/>
    <n v="2132606"/>
    <n v="212051326"/>
    <n v="321"/>
    <n v="352"/>
    <x v="26"/>
  </r>
  <r>
    <x v="8"/>
    <s v="Oakleigh - Huntingdale"/>
    <n v="21205132608"/>
    <n v="2132608"/>
    <n v="212051326"/>
    <n v="278"/>
    <n v="305"/>
    <x v="26"/>
  </r>
  <r>
    <x v="8"/>
    <s v="Oakleigh - Huntingdale"/>
    <n v="21205132609"/>
    <n v="2132609"/>
    <n v="212051326"/>
    <n v="387"/>
    <n v="425"/>
    <x v="26"/>
  </r>
  <r>
    <x v="8"/>
    <s v="Oakleigh - Huntingdale"/>
    <n v="21205132610"/>
    <n v="2132610"/>
    <n v="212051326"/>
    <n v="240"/>
    <n v="263"/>
    <x v="26"/>
  </r>
  <r>
    <x v="8"/>
    <s v="Oakleigh - Huntingdale"/>
    <n v="21205132611"/>
    <n v="2132611"/>
    <n v="212051326"/>
    <n v="395"/>
    <n v="433"/>
    <x v="26"/>
  </r>
  <r>
    <x v="8"/>
    <s v="Oakleigh - Huntingdale"/>
    <n v="21205132612"/>
    <n v="2132612"/>
    <n v="212051326"/>
    <n v="310"/>
    <n v="340"/>
    <x v="26"/>
  </r>
  <r>
    <x v="8"/>
    <s v="Oakleigh - Huntingdale"/>
    <n v="21205132613"/>
    <n v="2132613"/>
    <n v="212051326"/>
    <n v="343"/>
    <n v="376"/>
    <x v="26"/>
  </r>
  <r>
    <x v="8"/>
    <s v="Oakleigh - Huntingdale"/>
    <n v="21205132614"/>
    <n v="2132614"/>
    <n v="212051326"/>
    <n v="270"/>
    <n v="296"/>
    <x v="26"/>
  </r>
  <r>
    <x v="8"/>
    <s v="Oakleigh - Huntingdale"/>
    <n v="21205132615"/>
    <n v="2132615"/>
    <n v="212051326"/>
    <n v="331"/>
    <n v="363"/>
    <x v="26"/>
  </r>
  <r>
    <x v="8"/>
    <s v="Oakleigh - Huntingdale"/>
    <n v="21205132616"/>
    <n v="2132616"/>
    <n v="212051326"/>
    <n v="390"/>
    <n v="428"/>
    <x v="26"/>
  </r>
  <r>
    <x v="8"/>
    <s v="Oakleigh - Huntingdale"/>
    <n v="21205132617"/>
    <n v="2132617"/>
    <n v="212051326"/>
    <n v="271"/>
    <n v="297"/>
    <x v="26"/>
  </r>
  <r>
    <x v="8"/>
    <s v="Oakleigh - Huntingdale"/>
    <n v="21205132618"/>
    <n v="2132618"/>
    <n v="212051326"/>
    <n v="329"/>
    <n v="361"/>
    <x v="26"/>
  </r>
  <r>
    <x v="8"/>
    <s v="Oakleigh - Huntingdale"/>
    <n v="21205132619"/>
    <n v="2132619"/>
    <n v="212051326"/>
    <n v="422"/>
    <n v="463"/>
    <x v="26"/>
  </r>
  <r>
    <x v="8"/>
    <s v="Oakleigh - Huntingdale"/>
    <n v="21205132620"/>
    <n v="2132620"/>
    <n v="212051326"/>
    <n v="282"/>
    <n v="309"/>
    <x v="26"/>
  </r>
  <r>
    <x v="8"/>
    <s v="Oakleigh - Huntingdale"/>
    <n v="21205132621"/>
    <n v="2132621"/>
    <n v="212051326"/>
    <n v="279"/>
    <n v="306"/>
    <x v="26"/>
  </r>
  <r>
    <x v="8"/>
    <s v="Oakleigh - Huntingdale"/>
    <n v="21205132622"/>
    <n v="2132622"/>
    <n v="212051326"/>
    <n v="397"/>
    <n v="435"/>
    <x v="26"/>
  </r>
  <r>
    <x v="8"/>
    <s v="Oakleigh - Huntingdale"/>
    <n v="21205132623"/>
    <n v="2132623"/>
    <n v="212051326"/>
    <n v="174"/>
    <n v="191"/>
    <x v="26"/>
  </r>
  <r>
    <x v="8"/>
    <s v="Oakleigh - Huntingdale"/>
    <n v="21205132624"/>
    <n v="2132624"/>
    <n v="212051326"/>
    <n v="228"/>
    <n v="250"/>
    <x v="26"/>
  </r>
  <r>
    <x v="8"/>
    <s v="Oakleigh - Huntingdale"/>
    <n v="21205132625"/>
    <n v="2132625"/>
    <n v="212051326"/>
    <n v="231"/>
    <n v="253"/>
    <x v="26"/>
  </r>
  <r>
    <x v="8"/>
    <s v="Oakleigh - Huntingdale"/>
    <n v="21205132626"/>
    <n v="2132626"/>
    <n v="212051326"/>
    <n v="370"/>
    <n v="406"/>
    <x v="26"/>
  </r>
  <r>
    <x v="8"/>
    <s v="Oakleigh - Huntingdale"/>
    <n v="21205132627"/>
    <n v="2132627"/>
    <n v="212051326"/>
    <n v="333"/>
    <n v="365"/>
    <x v="26"/>
  </r>
  <r>
    <x v="8"/>
    <s v="Oakleigh - Huntingdale"/>
    <n v="21205132628"/>
    <n v="2132628"/>
    <n v="212051326"/>
    <n v="274"/>
    <n v="301"/>
    <x v="26"/>
  </r>
  <r>
    <x v="8"/>
    <s v="Oakleigh - Huntingdale"/>
    <n v="21205132629"/>
    <n v="2132629"/>
    <n v="212051326"/>
    <n v="464"/>
    <n v="509"/>
    <x v="26"/>
  </r>
  <r>
    <x v="8"/>
    <s v="Oakleigh - Huntingdale"/>
    <n v="21205132630"/>
    <n v="2132630"/>
    <n v="212051326"/>
    <n v="311"/>
    <n v="341"/>
    <x v="26"/>
  </r>
  <r>
    <x v="8"/>
    <s v="Oakleigh - Huntingdale"/>
    <n v="21205132632"/>
    <n v="2132632"/>
    <n v="212051326"/>
    <n v="222"/>
    <n v="244"/>
    <x v="26"/>
  </r>
  <r>
    <x v="8"/>
    <s v="Oakleigh - Huntingdale"/>
    <n v="21205132640"/>
    <n v="2132640"/>
    <n v="212051326"/>
    <n v="12"/>
    <n v="13"/>
    <x v="26"/>
  </r>
  <r>
    <x v="8"/>
    <s v="Oakleigh - Huntingdale"/>
    <n v="21205132641"/>
    <n v="2132641"/>
    <n v="212051326"/>
    <n v="44"/>
    <n v="48"/>
    <x v="26"/>
  </r>
  <r>
    <x v="8"/>
    <s v="Oakleigh - Huntingdale"/>
    <n v="21205132642"/>
    <n v="2132642"/>
    <n v="212051326"/>
    <n v="266"/>
    <n v="292"/>
    <x v="26"/>
  </r>
  <r>
    <x v="8"/>
    <s v="Oakleigh - Huntingdale"/>
    <n v="21205132644"/>
    <n v="2132644"/>
    <n v="212051326"/>
    <n v="181"/>
    <n v="199"/>
    <x v="26"/>
  </r>
  <r>
    <x v="8"/>
    <s v="Oakleigh - Huntingdale"/>
    <n v="21205132646"/>
    <n v="2132646"/>
    <n v="212051326"/>
    <n v="205"/>
    <n v="225"/>
    <x v="26"/>
  </r>
  <r>
    <x v="8"/>
    <s v="Oakleigh - Huntingdale"/>
    <n v="21205132647"/>
    <n v="2132647"/>
    <n v="212051326"/>
    <n v="213"/>
    <n v="234"/>
    <x v="26"/>
  </r>
  <r>
    <x v="8"/>
    <s v="Oakleigh - Huntingdale"/>
    <n v="21205132648"/>
    <n v="2132648"/>
    <n v="212051326"/>
    <n v="216"/>
    <n v="237"/>
    <x v="26"/>
  </r>
  <r>
    <x v="8"/>
    <s v="Oakleigh - Huntingdale"/>
    <n v="21205132650"/>
    <n v="2132650"/>
    <n v="212051326"/>
    <n v="127"/>
    <n v="139"/>
    <x v="26"/>
  </r>
  <r>
    <x v="8"/>
    <s v="Oakleigh - Huntingdale"/>
    <n v="21205132651"/>
    <n v="2132651"/>
    <n v="212051326"/>
    <n v="135"/>
    <n v="148"/>
    <x v="26"/>
  </r>
  <r>
    <x v="8"/>
    <s v="Oakleigh - Huntingdale"/>
    <n v="21205132653"/>
    <n v="2132653"/>
    <n v="212051326"/>
    <n v="197"/>
    <n v="216"/>
    <x v="26"/>
  </r>
  <r>
    <x v="8"/>
    <s v="Oakleigh - Huntingdale"/>
    <n v="21205132655"/>
    <n v="2132655"/>
    <n v="212051326"/>
    <n v="307"/>
    <n v="337"/>
    <x v="26"/>
  </r>
  <r>
    <x v="8"/>
    <s v="Oakleigh - Huntingdale"/>
    <n v="21205132656"/>
    <n v="2132656"/>
    <n v="212051326"/>
    <n v="244"/>
    <n v="268"/>
    <x v="26"/>
  </r>
  <r>
    <x v="8"/>
    <s v="Clayton (North) - Notting Hill Total"/>
    <m/>
    <m/>
    <m/>
    <n v="910"/>
    <n v="998"/>
    <x v="26"/>
  </r>
  <r>
    <x v="8"/>
    <s v="Mulgrave Total"/>
    <m/>
    <m/>
    <m/>
    <n v="8932"/>
    <n v="9798"/>
    <x v="26"/>
  </r>
  <r>
    <x v="5"/>
    <s v="Mulgrave Total"/>
    <m/>
    <m/>
    <m/>
    <n v="3245"/>
    <n v="3559"/>
    <x v="26"/>
  </r>
  <r>
    <x v="18"/>
    <n v="20302104510"/>
    <n v="2104510"/>
    <n v="203021045"/>
    <s v="Newcomb - Moolap"/>
    <n v="618"/>
    <n v="646"/>
    <x v="27"/>
  </r>
  <r>
    <x v="18"/>
    <n v="20302104519"/>
    <n v="2104519"/>
    <n v="203021045"/>
    <s v="Newcomb - Moolap"/>
    <n v="417"/>
    <n v="457"/>
    <x v="27"/>
  </r>
  <r>
    <x v="18"/>
    <n v="20302104522"/>
    <n v="2104522"/>
    <n v="203021045"/>
    <s v="Newcomb - Moolap"/>
    <n v="287"/>
    <n v="315"/>
    <x v="27"/>
  </r>
  <r>
    <x v="18"/>
    <n v="20302104537"/>
    <n v="2104537"/>
    <n v="203021045"/>
    <s v="Newcomb - Moolap"/>
    <n v="3"/>
    <n v="2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B4FEC7-CC23-4E0D-A3E0-83B03711BE0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33" firstHeaderRow="1" firstDataRow="2" firstDataCol="1"/>
  <pivotFields count="8">
    <pivotField axis="axisCol" showAll="0">
      <items count="20">
        <item x="9"/>
        <item x="5"/>
        <item x="4"/>
        <item x="17"/>
        <item x="18"/>
        <item x="6"/>
        <item x="16"/>
        <item x="1"/>
        <item x="13"/>
        <item x="11"/>
        <item x="8"/>
        <item x="12"/>
        <item x="15"/>
        <item x="14"/>
        <item x="10"/>
        <item x="2"/>
        <item x="0"/>
        <item x="3"/>
        <item x="7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29">
        <item x="14"/>
        <item x="1"/>
        <item x="0"/>
        <item x="15"/>
        <item x="5"/>
        <item x="21"/>
        <item x="10"/>
        <item x="27"/>
        <item x="11"/>
        <item x="17"/>
        <item x="2"/>
        <item x="22"/>
        <item x="18"/>
        <item x="24"/>
        <item x="25"/>
        <item x="13"/>
        <item x="19"/>
        <item x="8"/>
        <item x="23"/>
        <item x="4"/>
        <item x="6"/>
        <item x="16"/>
        <item x="12"/>
        <item x="20"/>
        <item x="26"/>
        <item x="3"/>
        <item x="9"/>
        <item x="7"/>
        <item t="default"/>
      </items>
    </pivotField>
  </pivotFields>
  <rowFields count="1">
    <field x="7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0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um of Actual enrolment Wednesday 9 August 2023" fld="5" baseField="7" baseItem="0" numFmtId="3"/>
  </dataFields>
  <pivotTableStyleInfo name="PivotTable Style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56FB-599E-4549-B85A-23CB9A22CAFF}">
  <dimension ref="A1:Y1201"/>
  <sheetViews>
    <sheetView zoomScale="90" zoomScaleNormal="90" workbookViewId="0">
      <pane ySplit="1" topLeftCell="A2" activePane="bottomLeft" state="frozen"/>
      <selection pane="bottomLeft"/>
    </sheetView>
  </sheetViews>
  <sheetFormatPr defaultRowHeight="15" outlineLevelRow="2" x14ac:dyDescent="0.25"/>
  <cols>
    <col min="1" max="1" width="12.7109375" bestFit="1" customWidth="1"/>
    <col min="2" max="2" width="31.42578125" bestFit="1" customWidth="1"/>
    <col min="3" max="3" width="13.5703125" bestFit="1" customWidth="1"/>
    <col min="4" max="4" width="10" customWidth="1"/>
    <col min="5" max="5" width="24.85546875" customWidth="1"/>
    <col min="6" max="7" width="9.42578125" bestFit="1" customWidth="1"/>
    <col min="9" max="9" width="15.42578125" customWidth="1"/>
    <col min="10" max="10" width="21.85546875" customWidth="1"/>
    <col min="11" max="11" width="10.5703125" customWidth="1"/>
  </cols>
  <sheetData>
    <row r="1" spans="1:13" ht="10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4"/>
      <c r="I1" s="5" t="s">
        <v>7</v>
      </c>
    </row>
    <row r="2" spans="1:13" ht="13.5" customHeight="1" x14ac:dyDescent="0.25">
      <c r="A2" s="6" t="s">
        <v>8</v>
      </c>
      <c r="F2" s="7">
        <f>+'[1]Base data'!B21</f>
        <v>113381</v>
      </c>
      <c r="G2" s="7">
        <f>+'[1]Base data'!F21</f>
        <v>122771</v>
      </c>
      <c r="K2" t="s">
        <v>9</v>
      </c>
    </row>
    <row r="3" spans="1:13" ht="13.5" customHeight="1" x14ac:dyDescent="0.25">
      <c r="F3" s="7"/>
      <c r="G3" s="7"/>
    </row>
    <row r="4" spans="1:13" s="8" customFormat="1" x14ac:dyDescent="0.25">
      <c r="A4" s="8" t="s">
        <v>10</v>
      </c>
      <c r="B4" s="8">
        <v>20202103101</v>
      </c>
      <c r="C4" s="8">
        <v>2103101</v>
      </c>
      <c r="D4" s="8">
        <v>202021031</v>
      </c>
      <c r="E4" s="8" t="s">
        <v>11</v>
      </c>
      <c r="F4" s="8">
        <v>574</v>
      </c>
      <c r="G4" s="8">
        <v>630</v>
      </c>
      <c r="H4" s="9">
        <f t="shared" ref="H4:H20" si="0">(G4-F4)/F4</f>
        <v>9.7560975609756101E-2</v>
      </c>
      <c r="I4" s="8" t="s">
        <v>8</v>
      </c>
      <c r="L4" s="8" t="str">
        <f>IF(+I4=A4,"x","y")</f>
        <v>y</v>
      </c>
      <c r="M4" s="8" t="s">
        <v>12</v>
      </c>
    </row>
    <row r="5" spans="1:13" s="8" customFormat="1" x14ac:dyDescent="0.25">
      <c r="A5" s="8" t="s">
        <v>10</v>
      </c>
      <c r="B5" s="8">
        <v>20202103102</v>
      </c>
      <c r="C5" s="8">
        <v>2103102</v>
      </c>
      <c r="D5" s="8">
        <v>202021031</v>
      </c>
      <c r="E5" s="8" t="s">
        <v>11</v>
      </c>
      <c r="F5" s="8">
        <v>647</v>
      </c>
      <c r="G5" s="8">
        <v>710</v>
      </c>
      <c r="H5" s="9">
        <f t="shared" si="0"/>
        <v>9.7372488408037097E-2</v>
      </c>
      <c r="I5" s="8" t="s">
        <v>8</v>
      </c>
      <c r="L5" s="8" t="str">
        <f t="shared" ref="L5:L20" si="1">IF(+I5=A5,"x","y")</f>
        <v>y</v>
      </c>
      <c r="M5" s="8" t="s">
        <v>12</v>
      </c>
    </row>
    <row r="6" spans="1:13" s="8" customFormat="1" x14ac:dyDescent="0.25">
      <c r="A6" s="8" t="s">
        <v>10</v>
      </c>
      <c r="B6" s="8">
        <v>20202103104</v>
      </c>
      <c r="C6" s="8">
        <v>2103104</v>
      </c>
      <c r="D6" s="8">
        <v>202021031</v>
      </c>
      <c r="E6" s="8" t="s">
        <v>11</v>
      </c>
      <c r="F6" s="8">
        <v>365</v>
      </c>
      <c r="G6" s="8">
        <v>336</v>
      </c>
      <c r="H6" s="9">
        <f t="shared" si="0"/>
        <v>-7.9452054794520555E-2</v>
      </c>
      <c r="I6" s="8" t="s">
        <v>8</v>
      </c>
      <c r="L6" s="8" t="str">
        <f t="shared" si="1"/>
        <v>y</v>
      </c>
      <c r="M6" s="8" t="s">
        <v>12</v>
      </c>
    </row>
    <row r="7" spans="1:13" s="8" customFormat="1" x14ac:dyDescent="0.25">
      <c r="A7" s="8" t="s">
        <v>10</v>
      </c>
      <c r="B7" s="8">
        <v>20202103105</v>
      </c>
      <c r="C7" s="8">
        <v>2103105</v>
      </c>
      <c r="D7" s="8">
        <v>202021031</v>
      </c>
      <c r="E7" s="8" t="s">
        <v>11</v>
      </c>
      <c r="F7" s="8">
        <v>418</v>
      </c>
      <c r="G7" s="8">
        <v>459</v>
      </c>
      <c r="H7" s="9">
        <f t="shared" si="0"/>
        <v>9.8086124401913874E-2</v>
      </c>
      <c r="I7" s="8" t="s">
        <v>8</v>
      </c>
      <c r="L7" s="8" t="str">
        <f t="shared" si="1"/>
        <v>y</v>
      </c>
      <c r="M7" s="8" t="s">
        <v>12</v>
      </c>
    </row>
    <row r="8" spans="1:13" s="8" customFormat="1" x14ac:dyDescent="0.25">
      <c r="A8" s="8" t="s">
        <v>10</v>
      </c>
      <c r="B8" s="8">
        <v>20202103106</v>
      </c>
      <c r="C8" s="8">
        <v>2103106</v>
      </c>
      <c r="D8" s="8">
        <v>202021031</v>
      </c>
      <c r="E8" s="8" t="s">
        <v>11</v>
      </c>
      <c r="F8" s="8">
        <v>303</v>
      </c>
      <c r="G8" s="8">
        <v>332</v>
      </c>
      <c r="H8" s="9">
        <f t="shared" si="0"/>
        <v>9.5709570957095716E-2</v>
      </c>
      <c r="I8" s="8" t="s">
        <v>8</v>
      </c>
      <c r="L8" s="8" t="str">
        <f t="shared" si="1"/>
        <v>y</v>
      </c>
      <c r="M8" s="8" t="s">
        <v>12</v>
      </c>
    </row>
    <row r="9" spans="1:13" s="8" customFormat="1" x14ac:dyDescent="0.25">
      <c r="A9" s="8" t="s">
        <v>10</v>
      </c>
      <c r="B9" s="8">
        <v>20202103107</v>
      </c>
      <c r="C9" s="8">
        <v>2103107</v>
      </c>
      <c r="D9" s="8">
        <v>202021031</v>
      </c>
      <c r="E9" s="8" t="s">
        <v>11</v>
      </c>
      <c r="F9" s="8">
        <v>411</v>
      </c>
      <c r="G9" s="8">
        <v>435</v>
      </c>
      <c r="H9" s="9">
        <f t="shared" si="0"/>
        <v>5.8394160583941604E-2</v>
      </c>
      <c r="I9" s="8" t="s">
        <v>8</v>
      </c>
      <c r="L9" s="8" t="str">
        <f t="shared" si="1"/>
        <v>y</v>
      </c>
      <c r="M9" s="8" t="s">
        <v>12</v>
      </c>
    </row>
    <row r="10" spans="1:13" s="8" customFormat="1" x14ac:dyDescent="0.25">
      <c r="A10" s="8" t="s">
        <v>10</v>
      </c>
      <c r="B10" s="8">
        <v>20202103108</v>
      </c>
      <c r="C10" s="8">
        <v>2103108</v>
      </c>
      <c r="D10" s="8">
        <v>202021031</v>
      </c>
      <c r="E10" s="8" t="s">
        <v>11</v>
      </c>
      <c r="F10" s="8">
        <v>165</v>
      </c>
      <c r="G10" s="8">
        <v>128</v>
      </c>
      <c r="H10" s="9">
        <f t="shared" si="0"/>
        <v>-0.22424242424242424</v>
      </c>
      <c r="I10" s="8" t="s">
        <v>8</v>
      </c>
      <c r="L10" s="8" t="str">
        <f t="shared" si="1"/>
        <v>y</v>
      </c>
      <c r="M10" s="8" t="s">
        <v>12</v>
      </c>
    </row>
    <row r="11" spans="1:13" s="8" customFormat="1" x14ac:dyDescent="0.25">
      <c r="A11" s="8" t="s">
        <v>10</v>
      </c>
      <c r="B11" s="8">
        <v>20202103109</v>
      </c>
      <c r="C11" s="8">
        <v>2103109</v>
      </c>
      <c r="D11" s="8">
        <v>202021031</v>
      </c>
      <c r="E11" s="8" t="s">
        <v>11</v>
      </c>
      <c r="F11" s="8">
        <v>227</v>
      </c>
      <c r="G11" s="8">
        <v>249</v>
      </c>
      <c r="H11" s="9">
        <f t="shared" si="0"/>
        <v>9.6916299559471369E-2</v>
      </c>
      <c r="I11" s="8" t="s">
        <v>8</v>
      </c>
      <c r="L11" s="8" t="str">
        <f t="shared" si="1"/>
        <v>y</v>
      </c>
      <c r="M11" s="8" t="s">
        <v>12</v>
      </c>
    </row>
    <row r="12" spans="1:13" s="8" customFormat="1" x14ac:dyDescent="0.25">
      <c r="A12" s="8" t="s">
        <v>10</v>
      </c>
      <c r="B12" s="8">
        <v>20202103110</v>
      </c>
      <c r="C12" s="8">
        <v>2103110</v>
      </c>
      <c r="D12" s="8">
        <v>202021031</v>
      </c>
      <c r="E12" s="8" t="s">
        <v>11</v>
      </c>
      <c r="F12" s="8">
        <v>265</v>
      </c>
      <c r="G12" s="8">
        <v>291</v>
      </c>
      <c r="H12" s="9">
        <f t="shared" si="0"/>
        <v>9.8113207547169817E-2</v>
      </c>
      <c r="I12" s="8" t="s">
        <v>8</v>
      </c>
      <c r="L12" s="8" t="str">
        <f t="shared" si="1"/>
        <v>y</v>
      </c>
      <c r="M12" s="8" t="s">
        <v>12</v>
      </c>
    </row>
    <row r="13" spans="1:13" s="8" customFormat="1" x14ac:dyDescent="0.25">
      <c r="A13" s="8" t="s">
        <v>10</v>
      </c>
      <c r="B13" s="8">
        <v>20202103111</v>
      </c>
      <c r="C13" s="8">
        <v>2103111</v>
      </c>
      <c r="D13" s="8">
        <v>202021031</v>
      </c>
      <c r="E13" s="8" t="s">
        <v>11</v>
      </c>
      <c r="F13" s="8">
        <v>385</v>
      </c>
      <c r="G13" s="8">
        <v>406</v>
      </c>
      <c r="H13" s="9">
        <f t="shared" si="0"/>
        <v>5.4545454545454543E-2</v>
      </c>
      <c r="I13" s="8" t="s">
        <v>8</v>
      </c>
      <c r="L13" s="8" t="str">
        <f t="shared" si="1"/>
        <v>y</v>
      </c>
      <c r="M13" s="8" t="s">
        <v>12</v>
      </c>
    </row>
    <row r="14" spans="1:13" s="8" customFormat="1" x14ac:dyDescent="0.25">
      <c r="A14" s="8" t="s">
        <v>10</v>
      </c>
      <c r="B14" s="8">
        <v>20202103112</v>
      </c>
      <c r="C14" s="8">
        <v>2103112</v>
      </c>
      <c r="D14" s="8">
        <v>202021031</v>
      </c>
      <c r="E14" s="8" t="s">
        <v>11</v>
      </c>
      <c r="F14" s="8">
        <v>221</v>
      </c>
      <c r="G14" s="8">
        <v>242</v>
      </c>
      <c r="H14" s="9">
        <f t="shared" si="0"/>
        <v>9.5022624434389136E-2</v>
      </c>
      <c r="I14" s="8" t="s">
        <v>8</v>
      </c>
      <c r="L14" s="8" t="str">
        <f t="shared" si="1"/>
        <v>y</v>
      </c>
      <c r="M14" s="8" t="s">
        <v>12</v>
      </c>
    </row>
    <row r="15" spans="1:13" s="8" customFormat="1" x14ac:dyDescent="0.25">
      <c r="A15" s="8" t="s">
        <v>10</v>
      </c>
      <c r="B15" s="8">
        <v>20202103113</v>
      </c>
      <c r="C15" s="8">
        <v>2103113</v>
      </c>
      <c r="D15" s="8">
        <v>202021031</v>
      </c>
      <c r="E15" s="8" t="s">
        <v>11</v>
      </c>
      <c r="F15" s="8">
        <v>332</v>
      </c>
      <c r="G15" s="8">
        <v>364</v>
      </c>
      <c r="H15" s="9">
        <f t="shared" si="0"/>
        <v>9.6385542168674704E-2</v>
      </c>
      <c r="I15" s="8" t="s">
        <v>8</v>
      </c>
      <c r="L15" s="8" t="str">
        <f t="shared" si="1"/>
        <v>y</v>
      </c>
      <c r="M15" s="8" t="s">
        <v>12</v>
      </c>
    </row>
    <row r="16" spans="1:13" s="8" customFormat="1" x14ac:dyDescent="0.25">
      <c r="A16" s="8" t="s">
        <v>10</v>
      </c>
      <c r="B16" s="8">
        <v>20202103114</v>
      </c>
      <c r="C16" s="8">
        <v>2103114</v>
      </c>
      <c r="D16" s="8">
        <v>202021031</v>
      </c>
      <c r="E16" s="8" t="s">
        <v>11</v>
      </c>
      <c r="F16" s="8">
        <v>241</v>
      </c>
      <c r="G16" s="8">
        <v>264</v>
      </c>
      <c r="H16" s="9">
        <f t="shared" si="0"/>
        <v>9.5435684647302899E-2</v>
      </c>
      <c r="I16" s="8" t="s">
        <v>8</v>
      </c>
      <c r="L16" s="8" t="str">
        <f t="shared" si="1"/>
        <v>y</v>
      </c>
      <c r="M16" s="8" t="s">
        <v>12</v>
      </c>
    </row>
    <row r="17" spans="1:13" s="8" customFormat="1" x14ac:dyDescent="0.25">
      <c r="A17" s="8" t="s">
        <v>10</v>
      </c>
      <c r="B17" s="8">
        <v>20202103115</v>
      </c>
      <c r="C17" s="8">
        <v>2103115</v>
      </c>
      <c r="D17" s="8">
        <v>202021031</v>
      </c>
      <c r="E17" s="8" t="s">
        <v>11</v>
      </c>
      <c r="F17" s="8">
        <v>419</v>
      </c>
      <c r="G17" s="8">
        <v>443</v>
      </c>
      <c r="H17" s="9">
        <f t="shared" si="0"/>
        <v>5.7279236276849645E-2</v>
      </c>
      <c r="I17" s="8" t="s">
        <v>8</v>
      </c>
      <c r="L17" s="8" t="str">
        <f t="shared" si="1"/>
        <v>y</v>
      </c>
      <c r="M17" s="8" t="s">
        <v>12</v>
      </c>
    </row>
    <row r="18" spans="1:13" s="8" customFormat="1" x14ac:dyDescent="0.25">
      <c r="A18" s="8" t="s">
        <v>10</v>
      </c>
      <c r="B18" s="8">
        <v>20202103116</v>
      </c>
      <c r="C18" s="8">
        <v>2103116</v>
      </c>
      <c r="D18" s="8">
        <v>202021031</v>
      </c>
      <c r="E18" s="8" t="s">
        <v>11</v>
      </c>
      <c r="F18" s="8">
        <v>375</v>
      </c>
      <c r="G18" s="8">
        <v>411</v>
      </c>
      <c r="H18" s="9">
        <f t="shared" si="0"/>
        <v>9.6000000000000002E-2</v>
      </c>
      <c r="I18" s="8" t="s">
        <v>8</v>
      </c>
      <c r="L18" s="8" t="str">
        <f t="shared" si="1"/>
        <v>y</v>
      </c>
      <c r="M18" s="8" t="s">
        <v>12</v>
      </c>
    </row>
    <row r="19" spans="1:13" s="8" customFormat="1" x14ac:dyDescent="0.25">
      <c r="A19" s="8" t="s">
        <v>10</v>
      </c>
      <c r="B19" s="8">
        <v>20202103117</v>
      </c>
      <c r="C19" s="8">
        <v>2103117</v>
      </c>
      <c r="D19" s="8">
        <v>202021031</v>
      </c>
      <c r="E19" s="8" t="s">
        <v>11</v>
      </c>
      <c r="F19" s="8">
        <v>290</v>
      </c>
      <c r="G19" s="8">
        <v>318</v>
      </c>
      <c r="H19" s="9">
        <f t="shared" si="0"/>
        <v>9.6551724137931033E-2</v>
      </c>
      <c r="I19" s="8" t="s">
        <v>8</v>
      </c>
      <c r="L19" s="8" t="str">
        <f t="shared" si="1"/>
        <v>y</v>
      </c>
      <c r="M19" s="8" t="s">
        <v>12</v>
      </c>
    </row>
    <row r="20" spans="1:13" s="8" customFormat="1" ht="15.75" thickBot="1" x14ac:dyDescent="0.3">
      <c r="A20" s="8" t="s">
        <v>10</v>
      </c>
      <c r="B20" s="8">
        <v>20202103118</v>
      </c>
      <c r="C20" s="8">
        <v>2103118</v>
      </c>
      <c r="D20" s="8">
        <v>202021031</v>
      </c>
      <c r="E20" s="8" t="s">
        <v>11</v>
      </c>
      <c r="F20" s="8">
        <v>324</v>
      </c>
      <c r="G20" s="8">
        <v>355</v>
      </c>
      <c r="H20" s="9">
        <f t="shared" si="0"/>
        <v>9.5679012345679007E-2</v>
      </c>
      <c r="I20" s="8" t="s">
        <v>8</v>
      </c>
      <c r="L20" s="8" t="str">
        <f t="shared" si="1"/>
        <v>y</v>
      </c>
      <c r="M20" s="8" t="s">
        <v>12</v>
      </c>
    </row>
    <row r="21" spans="1:13" ht="15.75" thickBot="1" x14ac:dyDescent="0.3">
      <c r="F21" s="10">
        <f>SUM(F4:F20)</f>
        <v>5962</v>
      </c>
      <c r="G21" s="10">
        <f>SUM(G4:G20)</f>
        <v>6373</v>
      </c>
    </row>
    <row r="24" spans="1:13" x14ac:dyDescent="0.25">
      <c r="A24" s="11" t="s">
        <v>8</v>
      </c>
      <c r="F24" s="39">
        <f>+F2+F21</f>
        <v>119343</v>
      </c>
      <c r="G24" s="39">
        <f>+G2+G21</f>
        <v>129144</v>
      </c>
      <c r="J24" t="s">
        <v>13</v>
      </c>
    </row>
    <row r="26" spans="1:13" x14ac:dyDescent="0.25">
      <c r="B26" t="s">
        <v>14</v>
      </c>
      <c r="F26" s="7">
        <f>+F24-'[1]Base data'!B$2</f>
        <v>2449</v>
      </c>
      <c r="G26" s="7">
        <f>+G24-'[1]Base data'!C$2</f>
        <v>1906</v>
      </c>
    </row>
    <row r="27" spans="1:13" x14ac:dyDescent="0.25">
      <c r="B27" t="s">
        <v>15</v>
      </c>
    </row>
    <row r="28" spans="1:13" x14ac:dyDescent="0.25">
      <c r="F28" s="7"/>
      <c r="G28" s="7"/>
    </row>
    <row r="29" spans="1:13" x14ac:dyDescent="0.25">
      <c r="F29" s="7"/>
      <c r="G29" s="7"/>
    </row>
    <row r="30" spans="1:13" x14ac:dyDescent="0.25">
      <c r="A30" s="6" t="s">
        <v>16</v>
      </c>
      <c r="F30" s="7">
        <f>+'[1]Base data'!B17</f>
        <v>112875</v>
      </c>
      <c r="G30" s="7">
        <f>+'[1]Base data'!F17</f>
        <v>121873</v>
      </c>
      <c r="K30" t="s">
        <v>9</v>
      </c>
    </row>
    <row r="31" spans="1:13" ht="15.75" thickBot="1" x14ac:dyDescent="0.3"/>
    <row r="32" spans="1:13" s="8" customFormat="1" ht="15.75" thickTop="1" x14ac:dyDescent="0.25">
      <c r="A32" s="8" t="s">
        <v>17</v>
      </c>
      <c r="B32" s="8">
        <v>20102100901</v>
      </c>
      <c r="C32" s="8">
        <v>2100901</v>
      </c>
      <c r="D32" s="8">
        <v>201021009</v>
      </c>
      <c r="E32" s="8" t="s">
        <v>18</v>
      </c>
      <c r="F32" s="8">
        <v>531</v>
      </c>
      <c r="G32" s="8">
        <v>582</v>
      </c>
      <c r="H32" s="9">
        <f t="shared" ref="H32:H48" si="2">(G32-F32)/F32</f>
        <v>9.6045197740112997E-2</v>
      </c>
      <c r="I32" s="8" t="s">
        <v>16</v>
      </c>
      <c r="J32" s="66" t="s">
        <v>19</v>
      </c>
      <c r="L32" s="8" t="str">
        <f t="shared" ref="L32:L48" si="3">IF(+I32=A32,"x","y")</f>
        <v>y</v>
      </c>
      <c r="M32" s="8" t="s">
        <v>12</v>
      </c>
    </row>
    <row r="33" spans="1:13" s="8" customFormat="1" x14ac:dyDescent="0.25">
      <c r="A33" s="8" t="s">
        <v>17</v>
      </c>
      <c r="B33" s="8">
        <v>20102100902</v>
      </c>
      <c r="C33" s="8">
        <v>2100902</v>
      </c>
      <c r="D33" s="8">
        <v>201021009</v>
      </c>
      <c r="E33" s="8" t="s">
        <v>18</v>
      </c>
      <c r="F33" s="8">
        <v>206</v>
      </c>
      <c r="G33" s="8">
        <v>209</v>
      </c>
      <c r="H33" s="9">
        <f t="shared" si="2"/>
        <v>1.4563106796116505E-2</v>
      </c>
      <c r="I33" s="8" t="s">
        <v>16</v>
      </c>
      <c r="J33" s="67"/>
      <c r="L33" s="8" t="str">
        <f t="shared" si="3"/>
        <v>y</v>
      </c>
      <c r="M33" s="8" t="s">
        <v>12</v>
      </c>
    </row>
    <row r="34" spans="1:13" s="8" customFormat="1" x14ac:dyDescent="0.25">
      <c r="A34" s="8" t="s">
        <v>17</v>
      </c>
      <c r="B34" s="8">
        <v>20102100903</v>
      </c>
      <c r="C34" s="8">
        <v>2100903</v>
      </c>
      <c r="D34" s="8">
        <v>201021009</v>
      </c>
      <c r="E34" s="8" t="s">
        <v>18</v>
      </c>
      <c r="F34" s="8">
        <v>298</v>
      </c>
      <c r="G34" s="8">
        <v>310</v>
      </c>
      <c r="H34" s="9">
        <f t="shared" si="2"/>
        <v>4.0268456375838924E-2</v>
      </c>
      <c r="I34" s="8" t="s">
        <v>16</v>
      </c>
      <c r="J34" s="67"/>
      <c r="L34" s="8" t="str">
        <f t="shared" si="3"/>
        <v>y</v>
      </c>
      <c r="M34" s="8" t="s">
        <v>12</v>
      </c>
    </row>
    <row r="35" spans="1:13" s="8" customFormat="1" x14ac:dyDescent="0.25">
      <c r="A35" s="8" t="s">
        <v>17</v>
      </c>
      <c r="B35" s="8">
        <v>20102100904</v>
      </c>
      <c r="C35" s="8">
        <v>2100904</v>
      </c>
      <c r="D35" s="8">
        <v>201021009</v>
      </c>
      <c r="E35" s="8" t="s">
        <v>18</v>
      </c>
      <c r="F35" s="8">
        <v>181</v>
      </c>
      <c r="G35" s="8">
        <v>195</v>
      </c>
      <c r="H35" s="9">
        <f t="shared" si="2"/>
        <v>7.7348066298342538E-2</v>
      </c>
      <c r="I35" s="8" t="s">
        <v>16</v>
      </c>
      <c r="J35" s="67"/>
      <c r="L35" s="8" t="str">
        <f t="shared" si="3"/>
        <v>y</v>
      </c>
      <c r="M35" s="8" t="s">
        <v>12</v>
      </c>
    </row>
    <row r="36" spans="1:13" s="8" customFormat="1" x14ac:dyDescent="0.25">
      <c r="A36" s="8" t="s">
        <v>17</v>
      </c>
      <c r="B36" s="8">
        <v>20102100905</v>
      </c>
      <c r="C36" s="8">
        <v>2100905</v>
      </c>
      <c r="D36" s="8">
        <v>201021009</v>
      </c>
      <c r="E36" s="8" t="s">
        <v>18</v>
      </c>
      <c r="F36" s="8">
        <v>302</v>
      </c>
      <c r="G36" s="8">
        <v>331</v>
      </c>
      <c r="H36" s="9">
        <f t="shared" si="2"/>
        <v>9.602649006622517E-2</v>
      </c>
      <c r="I36" s="8" t="s">
        <v>16</v>
      </c>
      <c r="J36" s="67"/>
      <c r="L36" s="8" t="str">
        <f t="shared" si="3"/>
        <v>y</v>
      </c>
      <c r="M36" s="8" t="s">
        <v>12</v>
      </c>
    </row>
    <row r="37" spans="1:13" s="8" customFormat="1" x14ac:dyDescent="0.25">
      <c r="A37" s="8" t="s">
        <v>17</v>
      </c>
      <c r="B37" s="8">
        <v>20102100906</v>
      </c>
      <c r="C37" s="8">
        <v>2100906</v>
      </c>
      <c r="D37" s="8">
        <v>201021009</v>
      </c>
      <c r="E37" s="8" t="s">
        <v>18</v>
      </c>
      <c r="F37" s="8">
        <v>221</v>
      </c>
      <c r="G37" s="8">
        <v>242</v>
      </c>
      <c r="H37" s="9">
        <f t="shared" si="2"/>
        <v>9.5022624434389136E-2</v>
      </c>
      <c r="I37" s="8" t="s">
        <v>16</v>
      </c>
      <c r="J37" s="67"/>
      <c r="L37" s="8" t="str">
        <f t="shared" si="3"/>
        <v>y</v>
      </c>
      <c r="M37" s="8" t="s">
        <v>12</v>
      </c>
    </row>
    <row r="38" spans="1:13" s="8" customFormat="1" x14ac:dyDescent="0.25">
      <c r="A38" s="8" t="s">
        <v>17</v>
      </c>
      <c r="B38" s="8">
        <v>20102100907</v>
      </c>
      <c r="C38" s="8">
        <v>2100907</v>
      </c>
      <c r="D38" s="8">
        <v>201021009</v>
      </c>
      <c r="E38" s="8" t="s">
        <v>18</v>
      </c>
      <c r="F38" s="8">
        <v>300</v>
      </c>
      <c r="G38" s="8">
        <v>304</v>
      </c>
      <c r="H38" s="9">
        <f t="shared" si="2"/>
        <v>1.3333333333333334E-2</v>
      </c>
      <c r="I38" s="8" t="s">
        <v>16</v>
      </c>
      <c r="J38" s="67"/>
      <c r="L38" s="8" t="str">
        <f t="shared" si="3"/>
        <v>y</v>
      </c>
      <c r="M38" s="8" t="s">
        <v>12</v>
      </c>
    </row>
    <row r="39" spans="1:13" s="8" customFormat="1" x14ac:dyDescent="0.25">
      <c r="A39" s="8" t="s">
        <v>17</v>
      </c>
      <c r="B39" s="8">
        <v>20102100908</v>
      </c>
      <c r="C39" s="8">
        <v>2100908</v>
      </c>
      <c r="D39" s="8">
        <v>201021009</v>
      </c>
      <c r="E39" s="8" t="s">
        <v>18</v>
      </c>
      <c r="F39" s="8">
        <v>226</v>
      </c>
      <c r="G39" s="8">
        <v>248</v>
      </c>
      <c r="H39" s="9">
        <f t="shared" si="2"/>
        <v>9.7345132743362831E-2</v>
      </c>
      <c r="I39" s="8" t="s">
        <v>16</v>
      </c>
      <c r="J39" s="67"/>
      <c r="L39" s="8" t="str">
        <f t="shared" si="3"/>
        <v>y</v>
      </c>
      <c r="M39" s="8" t="s">
        <v>12</v>
      </c>
    </row>
    <row r="40" spans="1:13" s="8" customFormat="1" x14ac:dyDescent="0.25">
      <c r="A40" s="8" t="s">
        <v>17</v>
      </c>
      <c r="B40" s="8">
        <v>20102100909</v>
      </c>
      <c r="C40" s="8">
        <v>2100909</v>
      </c>
      <c r="D40" s="8">
        <v>201021009</v>
      </c>
      <c r="E40" s="8" t="s">
        <v>18</v>
      </c>
      <c r="F40" s="8">
        <v>245</v>
      </c>
      <c r="G40" s="8">
        <v>269</v>
      </c>
      <c r="H40" s="9">
        <f t="shared" si="2"/>
        <v>9.7959183673469383E-2</v>
      </c>
      <c r="I40" s="8" t="s">
        <v>16</v>
      </c>
      <c r="J40" s="67"/>
      <c r="L40" s="8" t="str">
        <f t="shared" si="3"/>
        <v>y</v>
      </c>
      <c r="M40" s="8" t="s">
        <v>12</v>
      </c>
    </row>
    <row r="41" spans="1:13" s="8" customFormat="1" x14ac:dyDescent="0.25">
      <c r="A41" s="8" t="s">
        <v>17</v>
      </c>
      <c r="B41" s="8">
        <v>20102100910</v>
      </c>
      <c r="C41" s="8">
        <v>2100910</v>
      </c>
      <c r="D41" s="8">
        <v>201021009</v>
      </c>
      <c r="E41" s="8" t="s">
        <v>18</v>
      </c>
      <c r="F41" s="8">
        <v>229</v>
      </c>
      <c r="G41" s="8">
        <v>251</v>
      </c>
      <c r="H41" s="9">
        <f t="shared" si="2"/>
        <v>9.606986899563319E-2</v>
      </c>
      <c r="I41" s="8" t="s">
        <v>16</v>
      </c>
      <c r="J41" s="67"/>
      <c r="L41" s="8" t="str">
        <f t="shared" si="3"/>
        <v>y</v>
      </c>
      <c r="M41" s="8" t="s">
        <v>12</v>
      </c>
    </row>
    <row r="42" spans="1:13" s="8" customFormat="1" x14ac:dyDescent="0.25">
      <c r="A42" s="8" t="s">
        <v>17</v>
      </c>
      <c r="B42" s="8">
        <v>20102100911</v>
      </c>
      <c r="C42" s="8">
        <v>2100911</v>
      </c>
      <c r="D42" s="8">
        <v>201021009</v>
      </c>
      <c r="E42" s="8" t="s">
        <v>18</v>
      </c>
      <c r="F42" s="8">
        <v>230</v>
      </c>
      <c r="G42" s="8">
        <v>252</v>
      </c>
      <c r="H42" s="9">
        <f t="shared" si="2"/>
        <v>9.5652173913043481E-2</v>
      </c>
      <c r="I42" s="8" t="s">
        <v>16</v>
      </c>
      <c r="J42" s="67"/>
      <c r="L42" s="8" t="str">
        <f t="shared" si="3"/>
        <v>y</v>
      </c>
      <c r="M42" s="8" t="s">
        <v>12</v>
      </c>
    </row>
    <row r="43" spans="1:13" s="8" customFormat="1" x14ac:dyDescent="0.25">
      <c r="A43" s="8" t="s">
        <v>17</v>
      </c>
      <c r="B43" s="8">
        <v>20102100912</v>
      </c>
      <c r="C43" s="8">
        <v>2100912</v>
      </c>
      <c r="D43" s="8">
        <v>201021009</v>
      </c>
      <c r="E43" s="8" t="s">
        <v>18</v>
      </c>
      <c r="F43" s="8">
        <v>257</v>
      </c>
      <c r="G43" s="8">
        <v>253</v>
      </c>
      <c r="H43" s="9">
        <f t="shared" si="2"/>
        <v>-1.556420233463035E-2</v>
      </c>
      <c r="I43" s="8" t="s">
        <v>16</v>
      </c>
      <c r="J43" s="67"/>
      <c r="L43" s="8" t="str">
        <f t="shared" si="3"/>
        <v>y</v>
      </c>
      <c r="M43" s="8" t="s">
        <v>12</v>
      </c>
    </row>
    <row r="44" spans="1:13" s="8" customFormat="1" x14ac:dyDescent="0.25">
      <c r="A44" s="8" t="s">
        <v>17</v>
      </c>
      <c r="B44" s="8">
        <v>20102100913</v>
      </c>
      <c r="C44" s="8">
        <v>2100913</v>
      </c>
      <c r="D44" s="8">
        <v>201021009</v>
      </c>
      <c r="E44" s="8" t="s">
        <v>18</v>
      </c>
      <c r="F44" s="8">
        <v>395</v>
      </c>
      <c r="G44" s="8">
        <v>427</v>
      </c>
      <c r="H44" s="9">
        <f t="shared" si="2"/>
        <v>8.1012658227848103E-2</v>
      </c>
      <c r="I44" s="8" t="s">
        <v>16</v>
      </c>
      <c r="J44" s="67"/>
      <c r="L44" s="8" t="str">
        <f t="shared" si="3"/>
        <v>y</v>
      </c>
      <c r="M44" s="8" t="s">
        <v>12</v>
      </c>
    </row>
    <row r="45" spans="1:13" s="8" customFormat="1" x14ac:dyDescent="0.25">
      <c r="A45" s="8" t="s">
        <v>17</v>
      </c>
      <c r="B45" s="8">
        <v>20102100914</v>
      </c>
      <c r="C45" s="8">
        <v>2100914</v>
      </c>
      <c r="D45" s="8">
        <v>201021009</v>
      </c>
      <c r="E45" s="8" t="s">
        <v>18</v>
      </c>
      <c r="F45" s="8">
        <v>180</v>
      </c>
      <c r="G45" s="8">
        <v>196</v>
      </c>
      <c r="H45" s="9">
        <f t="shared" si="2"/>
        <v>8.8888888888888892E-2</v>
      </c>
      <c r="I45" s="8" t="s">
        <v>16</v>
      </c>
      <c r="J45" s="67"/>
      <c r="L45" s="8" t="str">
        <f t="shared" si="3"/>
        <v>y</v>
      </c>
      <c r="M45" s="8" t="s">
        <v>12</v>
      </c>
    </row>
    <row r="46" spans="1:13" s="8" customFormat="1" x14ac:dyDescent="0.25">
      <c r="A46" s="8" t="s">
        <v>17</v>
      </c>
      <c r="B46" s="8">
        <v>20102100915</v>
      </c>
      <c r="C46" s="8">
        <v>2100915</v>
      </c>
      <c r="D46" s="8">
        <v>201021009</v>
      </c>
      <c r="E46" s="8" t="s">
        <v>18</v>
      </c>
      <c r="F46" s="8">
        <v>327</v>
      </c>
      <c r="G46" s="8">
        <v>359</v>
      </c>
      <c r="H46" s="9">
        <f t="shared" si="2"/>
        <v>9.7859327217125383E-2</v>
      </c>
      <c r="I46" s="8" t="s">
        <v>16</v>
      </c>
      <c r="J46" s="67"/>
      <c r="L46" s="8" t="str">
        <f t="shared" si="3"/>
        <v>y</v>
      </c>
      <c r="M46" s="8" t="s">
        <v>12</v>
      </c>
    </row>
    <row r="47" spans="1:13" s="8" customFormat="1" x14ac:dyDescent="0.25">
      <c r="A47" s="8" t="s">
        <v>17</v>
      </c>
      <c r="B47" s="8">
        <v>20102100916</v>
      </c>
      <c r="C47" s="8">
        <v>2100916</v>
      </c>
      <c r="D47" s="8">
        <v>201021009</v>
      </c>
      <c r="E47" s="8" t="s">
        <v>18</v>
      </c>
      <c r="F47" s="8">
        <v>303</v>
      </c>
      <c r="G47" s="8">
        <v>332</v>
      </c>
      <c r="H47" s="9">
        <f t="shared" si="2"/>
        <v>9.5709570957095716E-2</v>
      </c>
      <c r="I47" s="8" t="s">
        <v>16</v>
      </c>
      <c r="J47" s="67"/>
      <c r="L47" s="8" t="str">
        <f t="shared" si="3"/>
        <v>y</v>
      </c>
      <c r="M47" s="8" t="s">
        <v>12</v>
      </c>
    </row>
    <row r="48" spans="1:13" s="8" customFormat="1" ht="15.75" thickBot="1" x14ac:dyDescent="0.3">
      <c r="A48" s="8" t="s">
        <v>17</v>
      </c>
      <c r="B48" s="8">
        <v>20102100917</v>
      </c>
      <c r="C48" s="8">
        <v>2100917</v>
      </c>
      <c r="D48" s="8">
        <v>201021009</v>
      </c>
      <c r="E48" s="8" t="s">
        <v>18</v>
      </c>
      <c r="F48" s="8">
        <v>431</v>
      </c>
      <c r="G48" s="8">
        <v>473</v>
      </c>
      <c r="H48" s="9">
        <f t="shared" si="2"/>
        <v>9.7447795823665889E-2</v>
      </c>
      <c r="I48" s="8" t="s">
        <v>16</v>
      </c>
      <c r="J48" s="68"/>
      <c r="L48" s="8" t="str">
        <f t="shared" si="3"/>
        <v>y</v>
      </c>
      <c r="M48" s="8" t="s">
        <v>12</v>
      </c>
    </row>
    <row r="49" spans="1:13" ht="16.5" thickTop="1" thickBot="1" x14ac:dyDescent="0.3">
      <c r="F49" s="10">
        <f>SUM(F32:F48)</f>
        <v>4862</v>
      </c>
      <c r="G49" s="10">
        <f>SUM(G32:G48)</f>
        <v>5233</v>
      </c>
    </row>
    <row r="51" spans="1:13" x14ac:dyDescent="0.25">
      <c r="A51" s="11" t="s">
        <v>16</v>
      </c>
      <c r="F51" s="39">
        <f>+F30+F49</f>
        <v>117737</v>
      </c>
      <c r="G51" s="39">
        <f>+G30+G49</f>
        <v>127106</v>
      </c>
      <c r="J51" t="s">
        <v>13</v>
      </c>
    </row>
    <row r="53" spans="1:13" x14ac:dyDescent="0.25">
      <c r="B53" t="s">
        <v>14</v>
      </c>
      <c r="F53" s="7">
        <f>+F51-'[1]Base data'!B$2</f>
        <v>843</v>
      </c>
      <c r="G53" s="7">
        <f>+G51-'[1]Base data'!C$2</f>
        <v>-132</v>
      </c>
    </row>
    <row r="54" spans="1:13" x14ac:dyDescent="0.25">
      <c r="B54" t="s">
        <v>20</v>
      </c>
    </row>
    <row r="57" spans="1:13" x14ac:dyDescent="0.25">
      <c r="A57" s="6" t="s">
        <v>21</v>
      </c>
      <c r="F57" s="7">
        <f>+'[1]Base data'!B8</f>
        <v>111225</v>
      </c>
      <c r="G57" s="7">
        <f>+'[1]Base data'!F8</f>
        <v>119315</v>
      </c>
      <c r="K57" t="s">
        <v>9</v>
      </c>
    </row>
    <row r="59" spans="1:13" s="8" customFormat="1" x14ac:dyDescent="0.25">
      <c r="A59" s="8" t="s">
        <v>10</v>
      </c>
      <c r="B59" s="8">
        <v>21002123201</v>
      </c>
      <c r="C59" s="8">
        <v>2123201</v>
      </c>
      <c r="D59" s="8">
        <v>210021232</v>
      </c>
      <c r="E59" s="8" t="s">
        <v>22</v>
      </c>
      <c r="F59" s="8">
        <v>276</v>
      </c>
      <c r="G59" s="8">
        <v>303</v>
      </c>
      <c r="H59" s="9">
        <v>9.7826086956521743E-2</v>
      </c>
      <c r="I59" s="8" t="s">
        <v>21</v>
      </c>
      <c r="L59" s="8" t="str">
        <f t="shared" ref="L59:L98" si="4">IF(+I59=A59,"x","y")</f>
        <v>y</v>
      </c>
      <c r="M59" s="8" t="s">
        <v>12</v>
      </c>
    </row>
    <row r="60" spans="1:13" s="8" customFormat="1" x14ac:dyDescent="0.25">
      <c r="A60" s="8" t="s">
        <v>10</v>
      </c>
      <c r="B60" s="8">
        <v>21002123202</v>
      </c>
      <c r="C60" s="8">
        <v>2123202</v>
      </c>
      <c r="D60" s="8">
        <v>210021232</v>
      </c>
      <c r="E60" s="8" t="s">
        <v>22</v>
      </c>
      <c r="F60" s="8">
        <v>502</v>
      </c>
      <c r="G60" s="8">
        <v>551</v>
      </c>
      <c r="H60" s="9">
        <v>9.7609561752988044E-2</v>
      </c>
      <c r="I60" s="8" t="s">
        <v>21</v>
      </c>
      <c r="L60" s="8" t="str">
        <f t="shared" si="4"/>
        <v>y</v>
      </c>
      <c r="M60" s="8" t="s">
        <v>12</v>
      </c>
    </row>
    <row r="61" spans="1:13" s="8" customFormat="1" x14ac:dyDescent="0.25">
      <c r="A61" s="8" t="s">
        <v>10</v>
      </c>
      <c r="B61" s="8">
        <v>21002123203</v>
      </c>
      <c r="C61" s="8">
        <v>2123203</v>
      </c>
      <c r="D61" s="8">
        <v>210021232</v>
      </c>
      <c r="E61" s="8" t="s">
        <v>22</v>
      </c>
      <c r="F61" s="8">
        <v>308</v>
      </c>
      <c r="G61" s="8">
        <v>307</v>
      </c>
      <c r="H61" s="9">
        <v>-3.246753246753247E-3</v>
      </c>
      <c r="I61" s="8" t="s">
        <v>21</v>
      </c>
      <c r="L61" s="8" t="str">
        <f t="shared" si="4"/>
        <v>y</v>
      </c>
      <c r="M61" s="8" t="s">
        <v>12</v>
      </c>
    </row>
    <row r="62" spans="1:13" s="8" customFormat="1" x14ac:dyDescent="0.25">
      <c r="A62" s="8" t="s">
        <v>10</v>
      </c>
      <c r="B62" s="8">
        <v>21002123205</v>
      </c>
      <c r="C62" s="8">
        <v>2123205</v>
      </c>
      <c r="D62" s="8">
        <v>210021232</v>
      </c>
      <c r="E62" s="8" t="s">
        <v>22</v>
      </c>
      <c r="F62" s="8">
        <v>347</v>
      </c>
      <c r="G62" s="8">
        <v>381</v>
      </c>
      <c r="H62" s="9">
        <v>9.7982708933717577E-2</v>
      </c>
      <c r="I62" s="8" t="s">
        <v>21</v>
      </c>
      <c r="L62" s="8" t="str">
        <f t="shared" si="4"/>
        <v>y</v>
      </c>
      <c r="M62" s="8" t="s">
        <v>12</v>
      </c>
    </row>
    <row r="63" spans="1:13" s="8" customFormat="1" x14ac:dyDescent="0.25">
      <c r="A63" s="8" t="s">
        <v>10</v>
      </c>
      <c r="B63" s="8">
        <v>21002123206</v>
      </c>
      <c r="C63" s="8">
        <v>2123206</v>
      </c>
      <c r="D63" s="8">
        <v>210021232</v>
      </c>
      <c r="E63" s="8" t="s">
        <v>22</v>
      </c>
      <c r="F63" s="8">
        <v>163</v>
      </c>
      <c r="G63" s="8">
        <v>179</v>
      </c>
      <c r="H63" s="9">
        <v>9.815950920245399E-2</v>
      </c>
      <c r="I63" s="8" t="s">
        <v>21</v>
      </c>
      <c r="L63" s="8" t="str">
        <f t="shared" si="4"/>
        <v>y</v>
      </c>
      <c r="M63" s="8" t="s">
        <v>12</v>
      </c>
    </row>
    <row r="64" spans="1:13" s="8" customFormat="1" x14ac:dyDescent="0.25">
      <c r="A64" s="8" t="s">
        <v>10</v>
      </c>
      <c r="B64" s="8">
        <v>21002123207</v>
      </c>
      <c r="C64" s="8">
        <v>2123207</v>
      </c>
      <c r="D64" s="8">
        <v>210021232</v>
      </c>
      <c r="E64" s="8" t="s">
        <v>22</v>
      </c>
      <c r="F64" s="8">
        <v>477</v>
      </c>
      <c r="G64" s="8">
        <v>523</v>
      </c>
      <c r="H64" s="9">
        <v>9.6436058700209645E-2</v>
      </c>
      <c r="I64" s="8" t="s">
        <v>21</v>
      </c>
      <c r="L64" s="8" t="str">
        <f t="shared" si="4"/>
        <v>y</v>
      </c>
      <c r="M64" s="8" t="s">
        <v>12</v>
      </c>
    </row>
    <row r="65" spans="1:13" s="8" customFormat="1" x14ac:dyDescent="0.25">
      <c r="A65" s="8" t="s">
        <v>10</v>
      </c>
      <c r="B65" s="8">
        <v>21002123208</v>
      </c>
      <c r="C65" s="8">
        <v>2123208</v>
      </c>
      <c r="D65" s="8">
        <v>210021232</v>
      </c>
      <c r="E65" s="8" t="s">
        <v>22</v>
      </c>
      <c r="F65" s="8">
        <v>262</v>
      </c>
      <c r="G65" s="8">
        <v>287</v>
      </c>
      <c r="H65" s="9">
        <v>9.5419847328244281E-2</v>
      </c>
      <c r="I65" s="8" t="s">
        <v>21</v>
      </c>
      <c r="L65" s="8" t="str">
        <f t="shared" si="4"/>
        <v>y</v>
      </c>
      <c r="M65" s="8" t="s">
        <v>12</v>
      </c>
    </row>
    <row r="66" spans="1:13" s="8" customFormat="1" x14ac:dyDescent="0.25">
      <c r="A66" s="8" t="s">
        <v>10</v>
      </c>
      <c r="B66" s="8">
        <v>21002123209</v>
      </c>
      <c r="C66" s="8">
        <v>2123209</v>
      </c>
      <c r="D66" s="8">
        <v>210021232</v>
      </c>
      <c r="E66" s="8" t="s">
        <v>22</v>
      </c>
      <c r="F66" s="8">
        <v>388</v>
      </c>
      <c r="G66" s="8">
        <v>396</v>
      </c>
      <c r="H66" s="9">
        <v>2.0618556701030927E-2</v>
      </c>
      <c r="I66" s="8" t="s">
        <v>21</v>
      </c>
      <c r="L66" s="8" t="str">
        <f t="shared" si="4"/>
        <v>y</v>
      </c>
      <c r="M66" s="8" t="s">
        <v>12</v>
      </c>
    </row>
    <row r="67" spans="1:13" s="8" customFormat="1" x14ac:dyDescent="0.25">
      <c r="A67" s="8" t="s">
        <v>10</v>
      </c>
      <c r="B67" s="8">
        <v>21002123210</v>
      </c>
      <c r="C67" s="8">
        <v>2123210</v>
      </c>
      <c r="D67" s="8">
        <v>210021232</v>
      </c>
      <c r="E67" s="8" t="s">
        <v>22</v>
      </c>
      <c r="F67" s="8">
        <v>396</v>
      </c>
      <c r="G67" s="8">
        <v>414</v>
      </c>
      <c r="H67" s="9">
        <v>4.5454545454545456E-2</v>
      </c>
      <c r="I67" s="8" t="s">
        <v>21</v>
      </c>
      <c r="L67" s="8" t="str">
        <f t="shared" si="4"/>
        <v>y</v>
      </c>
      <c r="M67" s="8" t="s">
        <v>12</v>
      </c>
    </row>
    <row r="68" spans="1:13" s="8" customFormat="1" x14ac:dyDescent="0.25">
      <c r="A68" s="8" t="s">
        <v>10</v>
      </c>
      <c r="B68" s="8">
        <v>21002123211</v>
      </c>
      <c r="C68" s="8">
        <v>2123211</v>
      </c>
      <c r="D68" s="8">
        <v>210021232</v>
      </c>
      <c r="E68" s="8" t="s">
        <v>22</v>
      </c>
      <c r="F68" s="8">
        <v>373</v>
      </c>
      <c r="G68" s="8">
        <v>409</v>
      </c>
      <c r="H68" s="9">
        <v>9.6514745308310987E-2</v>
      </c>
      <c r="I68" s="8" t="s">
        <v>21</v>
      </c>
      <c r="L68" s="8" t="str">
        <f t="shared" si="4"/>
        <v>y</v>
      </c>
      <c r="M68" s="8" t="s">
        <v>12</v>
      </c>
    </row>
    <row r="69" spans="1:13" s="8" customFormat="1" x14ac:dyDescent="0.25">
      <c r="A69" s="8" t="s">
        <v>10</v>
      </c>
      <c r="B69" s="8">
        <v>21002123212</v>
      </c>
      <c r="C69" s="8">
        <v>2123212</v>
      </c>
      <c r="D69" s="8">
        <v>210021232</v>
      </c>
      <c r="E69" s="8" t="s">
        <v>22</v>
      </c>
      <c r="F69" s="8">
        <v>128</v>
      </c>
      <c r="G69" s="8">
        <v>140</v>
      </c>
      <c r="H69" s="9">
        <v>9.375E-2</v>
      </c>
      <c r="I69" s="8" t="s">
        <v>21</v>
      </c>
      <c r="L69" s="8" t="str">
        <f t="shared" si="4"/>
        <v>y</v>
      </c>
      <c r="M69" s="8" t="s">
        <v>12</v>
      </c>
    </row>
    <row r="70" spans="1:13" s="8" customFormat="1" x14ac:dyDescent="0.25">
      <c r="A70" s="8" t="s">
        <v>10</v>
      </c>
      <c r="B70" s="8">
        <v>21002123213</v>
      </c>
      <c r="C70" s="8">
        <v>2123213</v>
      </c>
      <c r="D70" s="8">
        <v>210021232</v>
      </c>
      <c r="E70" s="8" t="s">
        <v>22</v>
      </c>
      <c r="F70" s="8">
        <v>327</v>
      </c>
      <c r="G70" s="8">
        <v>359</v>
      </c>
      <c r="H70" s="9">
        <v>9.7859327217125383E-2</v>
      </c>
      <c r="I70" s="8" t="s">
        <v>21</v>
      </c>
      <c r="L70" s="8" t="str">
        <f t="shared" si="4"/>
        <v>y</v>
      </c>
      <c r="M70" s="8" t="s">
        <v>12</v>
      </c>
    </row>
    <row r="71" spans="1:13" s="8" customFormat="1" x14ac:dyDescent="0.25">
      <c r="A71" s="8" t="s">
        <v>10</v>
      </c>
      <c r="B71" s="8">
        <v>21002123214</v>
      </c>
      <c r="C71" s="8">
        <v>2123214</v>
      </c>
      <c r="D71" s="8">
        <v>210021232</v>
      </c>
      <c r="E71" s="8" t="s">
        <v>22</v>
      </c>
      <c r="F71" s="8">
        <v>266</v>
      </c>
      <c r="G71" s="8">
        <v>292</v>
      </c>
      <c r="H71" s="9">
        <v>9.7744360902255634E-2</v>
      </c>
      <c r="I71" s="8" t="s">
        <v>21</v>
      </c>
      <c r="L71" s="8" t="str">
        <f t="shared" si="4"/>
        <v>y</v>
      </c>
      <c r="M71" s="8" t="s">
        <v>12</v>
      </c>
    </row>
    <row r="72" spans="1:13" s="8" customFormat="1" x14ac:dyDescent="0.25">
      <c r="A72" s="8" t="s">
        <v>10</v>
      </c>
      <c r="B72" s="8">
        <v>21002123215</v>
      </c>
      <c r="C72" s="8">
        <v>2123215</v>
      </c>
      <c r="D72" s="8">
        <v>210021232</v>
      </c>
      <c r="E72" s="8" t="s">
        <v>22</v>
      </c>
      <c r="F72" s="8">
        <v>697</v>
      </c>
      <c r="G72" s="8">
        <v>744</v>
      </c>
      <c r="H72" s="9">
        <v>6.7431850789096123E-2</v>
      </c>
      <c r="I72" s="8" t="s">
        <v>21</v>
      </c>
      <c r="L72" s="8" t="str">
        <f t="shared" si="4"/>
        <v>y</v>
      </c>
      <c r="M72" s="8" t="s">
        <v>12</v>
      </c>
    </row>
    <row r="73" spans="1:13" s="8" customFormat="1" x14ac:dyDescent="0.25">
      <c r="A73" s="8" t="s">
        <v>10</v>
      </c>
      <c r="B73" s="8">
        <v>21002123216</v>
      </c>
      <c r="C73" s="8">
        <v>2123216</v>
      </c>
      <c r="D73" s="8">
        <v>210021232</v>
      </c>
      <c r="E73" s="8" t="s">
        <v>22</v>
      </c>
      <c r="F73" s="8">
        <v>319</v>
      </c>
      <c r="G73" s="8">
        <v>350</v>
      </c>
      <c r="H73" s="9">
        <v>9.7178683385579931E-2</v>
      </c>
      <c r="I73" s="8" t="s">
        <v>21</v>
      </c>
      <c r="L73" s="8" t="str">
        <f t="shared" si="4"/>
        <v>y</v>
      </c>
      <c r="M73" s="8" t="s">
        <v>12</v>
      </c>
    </row>
    <row r="74" spans="1:13" s="8" customFormat="1" x14ac:dyDescent="0.25">
      <c r="A74" s="8" t="s">
        <v>10</v>
      </c>
      <c r="B74" s="8">
        <v>21002123217</v>
      </c>
      <c r="C74" s="8">
        <v>2123217</v>
      </c>
      <c r="D74" s="8">
        <v>210021232</v>
      </c>
      <c r="E74" s="8" t="s">
        <v>22</v>
      </c>
      <c r="F74" s="8">
        <v>304</v>
      </c>
      <c r="G74" s="8">
        <v>333</v>
      </c>
      <c r="H74" s="9">
        <v>9.5394736842105268E-2</v>
      </c>
      <c r="I74" s="8" t="s">
        <v>21</v>
      </c>
      <c r="L74" s="8" t="str">
        <f t="shared" si="4"/>
        <v>y</v>
      </c>
      <c r="M74" s="8" t="s">
        <v>12</v>
      </c>
    </row>
    <row r="75" spans="1:13" s="8" customFormat="1" x14ac:dyDescent="0.25">
      <c r="A75" s="8" t="s">
        <v>10</v>
      </c>
      <c r="B75" s="8">
        <v>21002123218</v>
      </c>
      <c r="C75" s="8">
        <v>2123218</v>
      </c>
      <c r="D75" s="8">
        <v>210021232</v>
      </c>
      <c r="E75" s="8" t="s">
        <v>22</v>
      </c>
      <c r="F75" s="8">
        <v>1626</v>
      </c>
      <c r="G75" s="8">
        <v>1780</v>
      </c>
      <c r="H75" s="9">
        <v>9.4710947109471089E-2</v>
      </c>
      <c r="I75" s="8" t="s">
        <v>21</v>
      </c>
      <c r="L75" s="8" t="str">
        <f t="shared" si="4"/>
        <v>y</v>
      </c>
      <c r="M75" s="8" t="s">
        <v>12</v>
      </c>
    </row>
    <row r="76" spans="1:13" s="8" customFormat="1" x14ac:dyDescent="0.25">
      <c r="A76" s="8" t="s">
        <v>10</v>
      </c>
      <c r="B76" s="8">
        <v>21002123219</v>
      </c>
      <c r="C76" s="8">
        <v>2123219</v>
      </c>
      <c r="D76" s="8">
        <v>210021232</v>
      </c>
      <c r="E76" s="8" t="s">
        <v>22</v>
      </c>
      <c r="F76" s="8">
        <v>395</v>
      </c>
      <c r="G76" s="8">
        <v>433</v>
      </c>
      <c r="H76" s="9">
        <v>9.6202531645569619E-2</v>
      </c>
      <c r="I76" s="8" t="s">
        <v>21</v>
      </c>
      <c r="L76" s="8" t="str">
        <f t="shared" si="4"/>
        <v>y</v>
      </c>
      <c r="M76" s="8" t="s">
        <v>12</v>
      </c>
    </row>
    <row r="77" spans="1:13" s="8" customFormat="1" x14ac:dyDescent="0.25">
      <c r="A77" s="8" t="s">
        <v>10</v>
      </c>
      <c r="B77" s="8">
        <v>21002123220</v>
      </c>
      <c r="C77" s="8">
        <v>2123220</v>
      </c>
      <c r="D77" s="8">
        <v>210021232</v>
      </c>
      <c r="E77" s="8" t="s">
        <v>22</v>
      </c>
      <c r="F77" s="8">
        <v>350</v>
      </c>
      <c r="G77" s="8">
        <v>341</v>
      </c>
      <c r="H77" s="9">
        <v>-2.5714285714285714E-2</v>
      </c>
      <c r="I77" s="8" t="s">
        <v>21</v>
      </c>
      <c r="L77" s="8" t="str">
        <f t="shared" si="4"/>
        <v>y</v>
      </c>
      <c r="M77" s="8" t="s">
        <v>12</v>
      </c>
    </row>
    <row r="78" spans="1:13" s="8" customFormat="1" x14ac:dyDescent="0.25">
      <c r="A78" s="8" t="s">
        <v>10</v>
      </c>
      <c r="B78" s="8">
        <v>21002123221</v>
      </c>
      <c r="C78" s="8">
        <v>2123221</v>
      </c>
      <c r="D78" s="8">
        <v>210021232</v>
      </c>
      <c r="E78" s="8" t="s">
        <v>22</v>
      </c>
      <c r="F78" s="8">
        <v>308</v>
      </c>
      <c r="G78" s="8">
        <v>317</v>
      </c>
      <c r="H78" s="9">
        <v>2.922077922077922E-2</v>
      </c>
      <c r="I78" s="8" t="s">
        <v>21</v>
      </c>
      <c r="L78" s="8" t="str">
        <f t="shared" si="4"/>
        <v>y</v>
      </c>
      <c r="M78" s="8" t="s">
        <v>12</v>
      </c>
    </row>
    <row r="79" spans="1:13" s="8" customFormat="1" x14ac:dyDescent="0.25">
      <c r="A79" s="8" t="s">
        <v>10</v>
      </c>
      <c r="B79" s="8">
        <v>21002123222</v>
      </c>
      <c r="C79" s="8">
        <v>2123222</v>
      </c>
      <c r="D79" s="8">
        <v>210021232</v>
      </c>
      <c r="E79" s="8" t="s">
        <v>22</v>
      </c>
      <c r="F79" s="8">
        <v>342</v>
      </c>
      <c r="G79" s="8">
        <v>375</v>
      </c>
      <c r="H79" s="9">
        <v>9.6491228070175433E-2</v>
      </c>
      <c r="I79" s="8" t="s">
        <v>21</v>
      </c>
      <c r="L79" s="8" t="str">
        <f t="shared" si="4"/>
        <v>y</v>
      </c>
      <c r="M79" s="8" t="s">
        <v>12</v>
      </c>
    </row>
    <row r="80" spans="1:13" s="8" customFormat="1" x14ac:dyDescent="0.25">
      <c r="A80" s="8" t="s">
        <v>10</v>
      </c>
      <c r="B80" s="8">
        <v>21002123223</v>
      </c>
      <c r="C80" s="8">
        <v>2123223</v>
      </c>
      <c r="D80" s="8">
        <v>210021232</v>
      </c>
      <c r="E80" s="8" t="s">
        <v>22</v>
      </c>
      <c r="F80" s="8">
        <v>404</v>
      </c>
      <c r="G80" s="8">
        <v>443</v>
      </c>
      <c r="H80" s="9">
        <v>9.6534653465346537E-2</v>
      </c>
      <c r="I80" s="8" t="s">
        <v>21</v>
      </c>
      <c r="L80" s="8" t="str">
        <f t="shared" si="4"/>
        <v>y</v>
      </c>
      <c r="M80" s="8" t="s">
        <v>12</v>
      </c>
    </row>
    <row r="81" spans="1:13" s="8" customFormat="1" x14ac:dyDescent="0.25">
      <c r="A81" s="8" t="s">
        <v>10</v>
      </c>
      <c r="B81" s="8">
        <v>21002123224</v>
      </c>
      <c r="C81" s="8">
        <v>2123224</v>
      </c>
      <c r="D81" s="8">
        <v>210021232</v>
      </c>
      <c r="E81" s="8" t="s">
        <v>22</v>
      </c>
      <c r="F81" s="8">
        <v>329</v>
      </c>
      <c r="G81" s="8">
        <v>361</v>
      </c>
      <c r="H81" s="9">
        <v>9.7264437689969604E-2</v>
      </c>
      <c r="I81" s="8" t="s">
        <v>21</v>
      </c>
      <c r="L81" s="8" t="str">
        <f t="shared" si="4"/>
        <v>y</v>
      </c>
      <c r="M81" s="8" t="s">
        <v>12</v>
      </c>
    </row>
    <row r="82" spans="1:13" s="8" customFormat="1" x14ac:dyDescent="0.25">
      <c r="A82" s="8" t="s">
        <v>10</v>
      </c>
      <c r="B82" s="8">
        <v>21002123225</v>
      </c>
      <c r="C82" s="8">
        <v>2123225</v>
      </c>
      <c r="D82" s="8">
        <v>210021232</v>
      </c>
      <c r="E82" s="8" t="s">
        <v>22</v>
      </c>
      <c r="F82" s="8">
        <v>0</v>
      </c>
      <c r="G82" s="8">
        <v>0</v>
      </c>
      <c r="H82" s="9">
        <v>0</v>
      </c>
      <c r="I82" s="8" t="s">
        <v>21</v>
      </c>
      <c r="L82" s="8" t="str">
        <f t="shared" si="4"/>
        <v>y</v>
      </c>
      <c r="M82" s="8" t="s">
        <v>12</v>
      </c>
    </row>
    <row r="83" spans="1:13" s="8" customFormat="1" x14ac:dyDescent="0.25">
      <c r="A83" s="8" t="s">
        <v>10</v>
      </c>
      <c r="B83" s="8">
        <v>21002123226</v>
      </c>
      <c r="C83" s="8">
        <v>2123226</v>
      </c>
      <c r="D83" s="8">
        <v>210021232</v>
      </c>
      <c r="E83" s="8" t="s">
        <v>22</v>
      </c>
      <c r="F83" s="8">
        <v>9</v>
      </c>
      <c r="G83" s="8">
        <v>10</v>
      </c>
      <c r="H83" s="9">
        <v>0.1111111111111111</v>
      </c>
      <c r="I83" s="8" t="s">
        <v>21</v>
      </c>
      <c r="L83" s="8" t="str">
        <f t="shared" si="4"/>
        <v>y</v>
      </c>
      <c r="M83" s="8" t="s">
        <v>12</v>
      </c>
    </row>
    <row r="84" spans="1:13" s="8" customFormat="1" x14ac:dyDescent="0.25">
      <c r="A84" s="8" t="s">
        <v>10</v>
      </c>
      <c r="B84" s="8">
        <v>21002123227</v>
      </c>
      <c r="C84" s="8">
        <v>2123227</v>
      </c>
      <c r="D84" s="8">
        <v>210021232</v>
      </c>
      <c r="E84" s="8" t="s">
        <v>22</v>
      </c>
      <c r="F84" s="8">
        <v>257</v>
      </c>
      <c r="G84" s="8">
        <v>258</v>
      </c>
      <c r="H84" s="9">
        <v>3.8910505836575876E-3</v>
      </c>
      <c r="I84" s="8" t="s">
        <v>21</v>
      </c>
      <c r="L84" s="8" t="str">
        <f t="shared" si="4"/>
        <v>y</v>
      </c>
      <c r="M84" s="8" t="s">
        <v>12</v>
      </c>
    </row>
    <row r="85" spans="1:13" s="8" customFormat="1" x14ac:dyDescent="0.25">
      <c r="A85" s="8" t="s">
        <v>10</v>
      </c>
      <c r="B85" s="8">
        <v>21002123228</v>
      </c>
      <c r="C85" s="8">
        <v>2123228</v>
      </c>
      <c r="D85" s="8">
        <v>210021232</v>
      </c>
      <c r="E85" s="8" t="s">
        <v>22</v>
      </c>
      <c r="F85" s="8">
        <v>239</v>
      </c>
      <c r="G85" s="8">
        <v>208</v>
      </c>
      <c r="H85" s="9">
        <v>-0.1297071129707113</v>
      </c>
      <c r="I85" s="8" t="s">
        <v>21</v>
      </c>
      <c r="L85" s="8" t="str">
        <f t="shared" si="4"/>
        <v>y</v>
      </c>
      <c r="M85" s="8" t="s">
        <v>12</v>
      </c>
    </row>
    <row r="86" spans="1:13" s="8" customFormat="1" x14ac:dyDescent="0.25">
      <c r="A86" s="8" t="s">
        <v>10</v>
      </c>
      <c r="B86" s="8">
        <v>21002123229</v>
      </c>
      <c r="C86" s="8">
        <v>2123229</v>
      </c>
      <c r="D86" s="8">
        <v>210021232</v>
      </c>
      <c r="E86" s="8" t="s">
        <v>22</v>
      </c>
      <c r="F86" s="8">
        <v>111</v>
      </c>
      <c r="G86" s="8">
        <v>122</v>
      </c>
      <c r="H86" s="9">
        <v>9.90990990990991E-2</v>
      </c>
      <c r="I86" s="8" t="s">
        <v>21</v>
      </c>
      <c r="L86" s="8" t="str">
        <f t="shared" si="4"/>
        <v>y</v>
      </c>
      <c r="M86" s="8" t="s">
        <v>12</v>
      </c>
    </row>
    <row r="87" spans="1:13" s="8" customFormat="1" x14ac:dyDescent="0.25">
      <c r="A87" s="8" t="s">
        <v>10</v>
      </c>
      <c r="B87" s="8">
        <v>21002123230</v>
      </c>
      <c r="C87" s="8">
        <v>2123230</v>
      </c>
      <c r="D87" s="8">
        <v>210021232</v>
      </c>
      <c r="E87" s="8" t="s">
        <v>22</v>
      </c>
      <c r="F87" s="8">
        <v>139</v>
      </c>
      <c r="G87" s="8">
        <v>152</v>
      </c>
      <c r="H87" s="9">
        <v>9.3525179856115109E-2</v>
      </c>
      <c r="I87" s="8" t="s">
        <v>21</v>
      </c>
      <c r="L87" s="8" t="str">
        <f t="shared" si="4"/>
        <v>y</v>
      </c>
      <c r="M87" s="8" t="s">
        <v>12</v>
      </c>
    </row>
    <row r="88" spans="1:13" s="8" customFormat="1" x14ac:dyDescent="0.25">
      <c r="A88" s="8" t="s">
        <v>10</v>
      </c>
      <c r="B88" s="8">
        <v>21002123231</v>
      </c>
      <c r="C88" s="8">
        <v>2123231</v>
      </c>
      <c r="D88" s="8">
        <v>210021232</v>
      </c>
      <c r="E88" s="8" t="s">
        <v>22</v>
      </c>
      <c r="F88" s="8">
        <v>0</v>
      </c>
      <c r="G88" s="8">
        <v>0</v>
      </c>
      <c r="H88" s="9">
        <v>0</v>
      </c>
      <c r="I88" s="8" t="s">
        <v>21</v>
      </c>
      <c r="L88" s="8" t="str">
        <f t="shared" si="4"/>
        <v>y</v>
      </c>
      <c r="M88" s="8" t="s">
        <v>12</v>
      </c>
    </row>
    <row r="89" spans="1:13" s="8" customFormat="1" x14ac:dyDescent="0.25">
      <c r="A89" s="8" t="s">
        <v>10</v>
      </c>
      <c r="B89" s="8">
        <v>21002123232</v>
      </c>
      <c r="C89" s="8">
        <v>2123232</v>
      </c>
      <c r="D89" s="8">
        <v>210021232</v>
      </c>
      <c r="E89" s="8" t="s">
        <v>22</v>
      </c>
      <c r="F89" s="8">
        <v>337</v>
      </c>
      <c r="G89" s="8">
        <v>370</v>
      </c>
      <c r="H89" s="9">
        <v>9.7922848664688422E-2</v>
      </c>
      <c r="I89" s="8" t="s">
        <v>21</v>
      </c>
      <c r="L89" s="8" t="str">
        <f t="shared" si="4"/>
        <v>y</v>
      </c>
      <c r="M89" s="8" t="s">
        <v>12</v>
      </c>
    </row>
    <row r="90" spans="1:13" s="8" customFormat="1" x14ac:dyDescent="0.25">
      <c r="A90" s="8" t="s">
        <v>10</v>
      </c>
      <c r="B90" s="8">
        <v>21002123401</v>
      </c>
      <c r="C90" s="8">
        <v>2123401</v>
      </c>
      <c r="D90" s="8">
        <v>210021234</v>
      </c>
      <c r="E90" s="8" t="s">
        <v>23</v>
      </c>
      <c r="F90" s="8">
        <v>313</v>
      </c>
      <c r="G90" s="8">
        <v>343</v>
      </c>
      <c r="H90" s="9">
        <v>9.5846645367412137E-2</v>
      </c>
      <c r="I90" s="8" t="s">
        <v>21</v>
      </c>
      <c r="L90" s="8" t="str">
        <f t="shared" si="4"/>
        <v>y</v>
      </c>
      <c r="M90" s="8" t="s">
        <v>12</v>
      </c>
    </row>
    <row r="91" spans="1:13" s="8" customFormat="1" x14ac:dyDescent="0.25">
      <c r="A91" s="8" t="s">
        <v>10</v>
      </c>
      <c r="B91" s="8">
        <v>21002123402</v>
      </c>
      <c r="C91" s="8">
        <v>2123402</v>
      </c>
      <c r="D91" s="8">
        <v>210021234</v>
      </c>
      <c r="E91" s="8" t="s">
        <v>23</v>
      </c>
      <c r="F91" s="8">
        <v>646</v>
      </c>
      <c r="G91" s="8">
        <v>709</v>
      </c>
      <c r="H91" s="9">
        <v>9.7523219814241488E-2</v>
      </c>
      <c r="I91" s="8" t="s">
        <v>21</v>
      </c>
      <c r="L91" s="8" t="str">
        <f t="shared" si="4"/>
        <v>y</v>
      </c>
      <c r="M91" s="8" t="s">
        <v>12</v>
      </c>
    </row>
    <row r="92" spans="1:13" s="8" customFormat="1" x14ac:dyDescent="0.25">
      <c r="A92" s="8" t="s">
        <v>10</v>
      </c>
      <c r="B92" s="8">
        <v>21002123403</v>
      </c>
      <c r="C92" s="8">
        <v>2123403</v>
      </c>
      <c r="D92" s="8">
        <v>210021234</v>
      </c>
      <c r="E92" s="8" t="s">
        <v>23</v>
      </c>
      <c r="F92" s="8">
        <v>458</v>
      </c>
      <c r="G92" s="8">
        <v>502</v>
      </c>
      <c r="H92" s="9">
        <v>9.606986899563319E-2</v>
      </c>
      <c r="I92" s="8" t="s">
        <v>21</v>
      </c>
      <c r="L92" s="8" t="str">
        <f t="shared" si="4"/>
        <v>y</v>
      </c>
      <c r="M92" s="8" t="s">
        <v>12</v>
      </c>
    </row>
    <row r="93" spans="1:13" s="8" customFormat="1" x14ac:dyDescent="0.25">
      <c r="A93" s="8" t="s">
        <v>10</v>
      </c>
      <c r="B93" s="8">
        <v>21002123404</v>
      </c>
      <c r="C93" s="8">
        <v>2123404</v>
      </c>
      <c r="D93" s="8">
        <v>210021234</v>
      </c>
      <c r="E93" s="8" t="s">
        <v>23</v>
      </c>
      <c r="F93" s="8">
        <v>351</v>
      </c>
      <c r="G93" s="8">
        <v>385</v>
      </c>
      <c r="H93" s="9">
        <v>9.686609686609686E-2</v>
      </c>
      <c r="I93" s="8" t="s">
        <v>21</v>
      </c>
      <c r="L93" s="8" t="str">
        <f t="shared" si="4"/>
        <v>y</v>
      </c>
      <c r="M93" s="8" t="s">
        <v>12</v>
      </c>
    </row>
    <row r="94" spans="1:13" s="8" customFormat="1" x14ac:dyDescent="0.25">
      <c r="A94" s="8" t="s">
        <v>10</v>
      </c>
      <c r="B94" s="8">
        <v>21002123405</v>
      </c>
      <c r="C94" s="8">
        <v>2123405</v>
      </c>
      <c r="D94" s="8">
        <v>210021234</v>
      </c>
      <c r="E94" s="8" t="s">
        <v>23</v>
      </c>
      <c r="F94" s="8">
        <v>330</v>
      </c>
      <c r="G94" s="8">
        <v>306</v>
      </c>
      <c r="H94" s="9">
        <v>-7.2727272727272724E-2</v>
      </c>
      <c r="I94" s="8" t="s">
        <v>21</v>
      </c>
      <c r="L94" s="8" t="str">
        <f t="shared" si="4"/>
        <v>y</v>
      </c>
      <c r="M94" s="8" t="s">
        <v>12</v>
      </c>
    </row>
    <row r="95" spans="1:13" s="8" customFormat="1" x14ac:dyDescent="0.25">
      <c r="A95" s="8" t="s">
        <v>10</v>
      </c>
      <c r="B95" s="8">
        <v>21002123406</v>
      </c>
      <c r="C95" s="8">
        <v>2123406</v>
      </c>
      <c r="D95" s="8">
        <v>210021234</v>
      </c>
      <c r="E95" s="8" t="s">
        <v>23</v>
      </c>
      <c r="F95" s="8">
        <v>334</v>
      </c>
      <c r="G95" s="8">
        <v>351</v>
      </c>
      <c r="H95" s="9">
        <v>5.089820359281437E-2</v>
      </c>
      <c r="I95" s="8" t="s">
        <v>21</v>
      </c>
      <c r="L95" s="8" t="str">
        <f t="shared" si="4"/>
        <v>y</v>
      </c>
      <c r="M95" s="8" t="s">
        <v>12</v>
      </c>
    </row>
    <row r="96" spans="1:13" s="8" customFormat="1" x14ac:dyDescent="0.25">
      <c r="A96" s="8" t="s">
        <v>10</v>
      </c>
      <c r="B96" s="8">
        <v>21002123407</v>
      </c>
      <c r="C96" s="8">
        <v>2123407</v>
      </c>
      <c r="D96" s="8">
        <v>210021234</v>
      </c>
      <c r="E96" s="8" t="s">
        <v>23</v>
      </c>
      <c r="F96" s="8">
        <v>363</v>
      </c>
      <c r="G96" s="8">
        <v>393</v>
      </c>
      <c r="H96" s="9">
        <v>8.2644628099173556E-2</v>
      </c>
      <c r="I96" s="8" t="s">
        <v>21</v>
      </c>
      <c r="L96" s="8" t="str">
        <f t="shared" si="4"/>
        <v>y</v>
      </c>
      <c r="M96" s="8" t="s">
        <v>12</v>
      </c>
    </row>
    <row r="97" spans="1:13" s="8" customFormat="1" x14ac:dyDescent="0.25">
      <c r="A97" s="8" t="s">
        <v>10</v>
      </c>
      <c r="B97" s="8">
        <v>21002123408</v>
      </c>
      <c r="C97" s="8">
        <v>2123408</v>
      </c>
      <c r="D97" s="8">
        <v>210021234</v>
      </c>
      <c r="E97" s="8" t="s">
        <v>23</v>
      </c>
      <c r="F97" s="8">
        <v>315</v>
      </c>
      <c r="G97" s="8">
        <v>346</v>
      </c>
      <c r="H97" s="9">
        <v>9.841269841269841E-2</v>
      </c>
      <c r="I97" s="8" t="s">
        <v>21</v>
      </c>
      <c r="L97" s="8" t="str">
        <f t="shared" si="4"/>
        <v>y</v>
      </c>
      <c r="M97" s="8" t="s">
        <v>12</v>
      </c>
    </row>
    <row r="98" spans="1:13" s="8" customFormat="1" ht="15.75" thickBot="1" x14ac:dyDescent="0.3">
      <c r="A98" s="8" t="s">
        <v>10</v>
      </c>
      <c r="B98" s="8">
        <v>21002123409</v>
      </c>
      <c r="C98" s="8">
        <v>2123409</v>
      </c>
      <c r="D98" s="8">
        <v>210021234</v>
      </c>
      <c r="E98" s="8" t="s">
        <v>23</v>
      </c>
      <c r="F98" s="8">
        <v>314</v>
      </c>
      <c r="G98" s="8">
        <v>315</v>
      </c>
      <c r="H98" s="9">
        <v>3.1847133757961785E-3</v>
      </c>
      <c r="I98" s="8" t="s">
        <v>21</v>
      </c>
      <c r="L98" s="8" t="str">
        <f t="shared" si="4"/>
        <v>y</v>
      </c>
      <c r="M98" s="8" t="s">
        <v>12</v>
      </c>
    </row>
    <row r="99" spans="1:13" ht="15.75" thickBot="1" x14ac:dyDescent="0.3">
      <c r="F99" s="10">
        <f>SUM(F59:F98)</f>
        <v>13803</v>
      </c>
      <c r="G99" s="10">
        <f>SUM(G59:G98)</f>
        <v>14788</v>
      </c>
    </row>
    <row r="101" spans="1:13" x14ac:dyDescent="0.25">
      <c r="A101" s="11" t="s">
        <v>21</v>
      </c>
      <c r="F101" s="39">
        <f>+F57+F99-F49</f>
        <v>120166</v>
      </c>
      <c r="G101" s="39">
        <f>+G57+G99-G49</f>
        <v>128870</v>
      </c>
      <c r="J101" t="s">
        <v>13</v>
      </c>
    </row>
    <row r="102" spans="1:13" x14ac:dyDescent="0.25">
      <c r="F102" s="7"/>
      <c r="G102" s="7"/>
    </row>
    <row r="103" spans="1:13" x14ac:dyDescent="0.25">
      <c r="B103" t="s">
        <v>14</v>
      </c>
      <c r="F103" s="7">
        <f>+F101-'[1]Base data'!B$2</f>
        <v>3272</v>
      </c>
      <c r="G103" s="7">
        <f>+G101-'[1]Base data'!C$2</f>
        <v>1632</v>
      </c>
    </row>
    <row r="104" spans="1:13" x14ac:dyDescent="0.25">
      <c r="B104" t="s">
        <v>24</v>
      </c>
      <c r="F104" s="7">
        <f>+F49</f>
        <v>4862</v>
      </c>
      <c r="G104" s="7">
        <f>+G49</f>
        <v>5233</v>
      </c>
    </row>
    <row r="105" spans="1:13" x14ac:dyDescent="0.25">
      <c r="F105" s="7"/>
      <c r="G105" s="7"/>
    </row>
    <row r="106" spans="1:13" x14ac:dyDescent="0.25">
      <c r="F106" s="7"/>
      <c r="G106" s="7"/>
    </row>
    <row r="108" spans="1:13" x14ac:dyDescent="0.25">
      <c r="A108" s="6" t="s">
        <v>25</v>
      </c>
      <c r="F108" s="7">
        <f>+'[1]Base data'!B45</f>
        <v>114691</v>
      </c>
      <c r="G108" s="7">
        <f>+'[1]Base data'!F45</f>
        <v>124233</v>
      </c>
      <c r="K108" t="s">
        <v>9</v>
      </c>
    </row>
    <row r="109" spans="1:13" ht="15.75" thickBot="1" x14ac:dyDescent="0.3">
      <c r="A109" s="8"/>
      <c r="F109" s="7"/>
      <c r="G109" s="7"/>
    </row>
    <row r="110" spans="1:13" s="8" customFormat="1" ht="15.75" thickTop="1" x14ac:dyDescent="0.25">
      <c r="A110" s="8" t="s">
        <v>26</v>
      </c>
      <c r="B110" s="8">
        <v>21503140102</v>
      </c>
      <c r="C110" s="8">
        <v>2140102</v>
      </c>
      <c r="D110" s="8">
        <v>215031401</v>
      </c>
      <c r="E110" s="8" t="s">
        <v>27</v>
      </c>
      <c r="F110" s="8">
        <v>171</v>
      </c>
      <c r="G110" s="8">
        <v>178</v>
      </c>
      <c r="H110" s="12">
        <v>4.0935672514619881E-2</v>
      </c>
      <c r="I110" s="8" t="s">
        <v>25</v>
      </c>
      <c r="J110" s="66" t="s">
        <v>28</v>
      </c>
      <c r="L110" s="8" t="str">
        <f t="shared" ref="L110:L120" si="5">IF(+I110=A110,"x","y")</f>
        <v>y</v>
      </c>
    </row>
    <row r="111" spans="1:13" s="8" customFormat="1" x14ac:dyDescent="0.25">
      <c r="A111" s="8" t="s">
        <v>26</v>
      </c>
      <c r="B111" s="8">
        <v>21503140103</v>
      </c>
      <c r="C111" s="8">
        <v>2140103</v>
      </c>
      <c r="D111" s="8">
        <v>215031401</v>
      </c>
      <c r="E111" s="8" t="s">
        <v>27</v>
      </c>
      <c r="F111" s="8">
        <v>216</v>
      </c>
      <c r="G111" s="8">
        <v>237</v>
      </c>
      <c r="H111" s="12">
        <v>9.7222222222222224E-2</v>
      </c>
      <c r="I111" s="8" t="s">
        <v>25</v>
      </c>
      <c r="J111" s="67"/>
      <c r="L111" s="8" t="str">
        <f t="shared" si="5"/>
        <v>y</v>
      </c>
    </row>
    <row r="112" spans="1:13" s="8" customFormat="1" x14ac:dyDescent="0.25">
      <c r="A112" s="8" t="s">
        <v>26</v>
      </c>
      <c r="B112" s="8">
        <v>21503140104</v>
      </c>
      <c r="C112" s="8">
        <v>2140104</v>
      </c>
      <c r="D112" s="8">
        <v>215031401</v>
      </c>
      <c r="E112" s="8" t="s">
        <v>27</v>
      </c>
      <c r="F112" s="8">
        <v>200</v>
      </c>
      <c r="G112" s="8">
        <v>167</v>
      </c>
      <c r="H112" s="12">
        <v>-0.16500000000000001</v>
      </c>
      <c r="I112" s="8" t="s">
        <v>25</v>
      </c>
      <c r="J112" s="67"/>
      <c r="L112" s="8" t="str">
        <f t="shared" si="5"/>
        <v>y</v>
      </c>
    </row>
    <row r="113" spans="1:12" s="8" customFormat="1" x14ac:dyDescent="0.25">
      <c r="A113" s="8" t="s">
        <v>26</v>
      </c>
      <c r="B113" s="8">
        <v>21503140105</v>
      </c>
      <c r="C113" s="8">
        <v>2140105</v>
      </c>
      <c r="D113" s="8">
        <v>215031401</v>
      </c>
      <c r="E113" s="8" t="s">
        <v>27</v>
      </c>
      <c r="F113" s="8">
        <v>213</v>
      </c>
      <c r="G113" s="8">
        <v>213</v>
      </c>
      <c r="H113" s="12">
        <v>0</v>
      </c>
      <c r="I113" s="8" t="s">
        <v>25</v>
      </c>
      <c r="J113" s="67"/>
      <c r="L113" s="8" t="str">
        <f t="shared" si="5"/>
        <v>y</v>
      </c>
    </row>
    <row r="114" spans="1:12" s="8" customFormat="1" x14ac:dyDescent="0.25">
      <c r="A114" s="8" t="s">
        <v>26</v>
      </c>
      <c r="B114" s="8">
        <v>21503140114</v>
      </c>
      <c r="C114" s="8">
        <v>2140114</v>
      </c>
      <c r="D114" s="8">
        <v>215031401</v>
      </c>
      <c r="E114" s="8" t="s">
        <v>27</v>
      </c>
      <c r="F114" s="8">
        <v>471</v>
      </c>
      <c r="G114" s="8">
        <v>503</v>
      </c>
      <c r="H114" s="12">
        <v>6.7940552016985137E-2</v>
      </c>
      <c r="I114" s="8" t="s">
        <v>25</v>
      </c>
      <c r="J114" s="67"/>
      <c r="L114" s="8" t="str">
        <f t="shared" si="5"/>
        <v>y</v>
      </c>
    </row>
    <row r="115" spans="1:12" s="8" customFormat="1" x14ac:dyDescent="0.25">
      <c r="A115" s="8" t="s">
        <v>26</v>
      </c>
      <c r="B115" s="8">
        <v>21503140115</v>
      </c>
      <c r="C115" s="8">
        <v>2140115</v>
      </c>
      <c r="D115" s="8">
        <v>215031401</v>
      </c>
      <c r="E115" s="8" t="s">
        <v>27</v>
      </c>
      <c r="F115" s="8">
        <v>155</v>
      </c>
      <c r="G115" s="8">
        <v>152</v>
      </c>
      <c r="H115" s="12">
        <v>-1.935483870967742E-2</v>
      </c>
      <c r="I115" s="8" t="s">
        <v>25</v>
      </c>
      <c r="J115" s="67"/>
      <c r="L115" s="8" t="str">
        <f t="shared" si="5"/>
        <v>y</v>
      </c>
    </row>
    <row r="116" spans="1:12" s="8" customFormat="1" x14ac:dyDescent="0.25">
      <c r="A116" s="8" t="s">
        <v>26</v>
      </c>
      <c r="B116" s="8">
        <v>21503140116</v>
      </c>
      <c r="C116" s="8">
        <v>2140116</v>
      </c>
      <c r="D116" s="8">
        <v>215031401</v>
      </c>
      <c r="E116" s="8" t="s">
        <v>27</v>
      </c>
      <c r="F116" s="8">
        <v>151</v>
      </c>
      <c r="G116" s="8">
        <v>150</v>
      </c>
      <c r="H116" s="12">
        <f t="shared" ref="H116" si="6">(G116-F116)/F116</f>
        <v>-6.6225165562913907E-3</v>
      </c>
      <c r="I116" s="8" t="s">
        <v>25</v>
      </c>
      <c r="J116" s="67"/>
      <c r="L116" s="8" t="str">
        <f t="shared" si="5"/>
        <v>y</v>
      </c>
    </row>
    <row r="117" spans="1:12" s="8" customFormat="1" x14ac:dyDescent="0.25">
      <c r="A117" s="8" t="s">
        <v>26</v>
      </c>
      <c r="B117" s="8">
        <v>21503140118</v>
      </c>
      <c r="C117" s="8">
        <v>2140118</v>
      </c>
      <c r="D117" s="8">
        <v>215031401</v>
      </c>
      <c r="E117" s="8" t="s">
        <v>27</v>
      </c>
      <c r="F117" s="8">
        <v>219</v>
      </c>
      <c r="G117" s="8">
        <v>240</v>
      </c>
      <c r="H117" s="12">
        <v>9.5890410958904104E-2</v>
      </c>
      <c r="I117" s="8" t="s">
        <v>25</v>
      </c>
      <c r="J117" s="67"/>
      <c r="L117" s="8" t="str">
        <f t="shared" si="5"/>
        <v>y</v>
      </c>
    </row>
    <row r="118" spans="1:12" s="8" customFormat="1" x14ac:dyDescent="0.25">
      <c r="A118" s="8" t="s">
        <v>26</v>
      </c>
      <c r="B118" s="8">
        <v>21503140120</v>
      </c>
      <c r="C118" s="8">
        <v>2140120</v>
      </c>
      <c r="D118" s="8">
        <v>215031401</v>
      </c>
      <c r="E118" s="8" t="s">
        <v>27</v>
      </c>
      <c r="F118" s="8">
        <v>342</v>
      </c>
      <c r="G118" s="8">
        <v>375</v>
      </c>
      <c r="H118" s="12">
        <v>9.6491228070175433E-2</v>
      </c>
      <c r="I118" s="8" t="s">
        <v>25</v>
      </c>
      <c r="J118" s="67"/>
      <c r="L118" s="8" t="str">
        <f t="shared" si="5"/>
        <v>y</v>
      </c>
    </row>
    <row r="119" spans="1:12" s="8" customFormat="1" x14ac:dyDescent="0.25">
      <c r="A119" s="8" t="s">
        <v>26</v>
      </c>
      <c r="B119" s="8">
        <v>21503140121</v>
      </c>
      <c r="C119" s="8">
        <v>2140121</v>
      </c>
      <c r="D119" s="8">
        <v>215031401</v>
      </c>
      <c r="E119" s="8" t="s">
        <v>27</v>
      </c>
      <c r="F119" s="8">
        <v>238</v>
      </c>
      <c r="G119" s="8">
        <v>261</v>
      </c>
      <c r="H119" s="12">
        <v>9.6638655462184878E-2</v>
      </c>
      <c r="I119" s="8" t="s">
        <v>25</v>
      </c>
      <c r="J119" s="67"/>
      <c r="L119" s="8" t="str">
        <f t="shared" si="5"/>
        <v>y</v>
      </c>
    </row>
    <row r="120" spans="1:12" s="8" customFormat="1" ht="15.75" thickBot="1" x14ac:dyDescent="0.3">
      <c r="A120" s="8" t="s">
        <v>26</v>
      </c>
      <c r="B120" s="8">
        <v>21503140122</v>
      </c>
      <c r="C120" s="8">
        <v>2140122</v>
      </c>
      <c r="D120" s="8">
        <v>215031401</v>
      </c>
      <c r="E120" s="8" t="s">
        <v>27</v>
      </c>
      <c r="F120" s="8">
        <v>338</v>
      </c>
      <c r="G120" s="8">
        <v>339</v>
      </c>
      <c r="H120" s="12">
        <v>2.9585798816568047E-3</v>
      </c>
      <c r="I120" s="8" t="s">
        <v>25</v>
      </c>
      <c r="J120" s="68"/>
      <c r="L120" s="8" t="str">
        <f t="shared" si="5"/>
        <v>y</v>
      </c>
    </row>
    <row r="121" spans="1:12" ht="16.5" thickTop="1" thickBot="1" x14ac:dyDescent="0.3">
      <c r="F121" s="10">
        <f>SUM(F110:F120)</f>
        <v>2714</v>
      </c>
      <c r="G121" s="10">
        <f>SUM(G110:G120)</f>
        <v>2815</v>
      </c>
    </row>
    <row r="123" spans="1:12" x14ac:dyDescent="0.25">
      <c r="A123" s="11" t="s">
        <v>25</v>
      </c>
      <c r="F123" s="39">
        <f>+F108+F121</f>
        <v>117405</v>
      </c>
      <c r="G123" s="39">
        <f>+G108+G121</f>
        <v>127048</v>
      </c>
      <c r="J123" t="s">
        <v>13</v>
      </c>
    </row>
    <row r="125" spans="1:12" x14ac:dyDescent="0.25">
      <c r="B125" t="s">
        <v>14</v>
      </c>
      <c r="F125" s="7">
        <f>+F123-'[1]Base data'!B$2</f>
        <v>511</v>
      </c>
      <c r="G125" s="7">
        <f>+G123-'[1]Base data'!C$2</f>
        <v>-190</v>
      </c>
    </row>
    <row r="126" spans="1:12" x14ac:dyDescent="0.25">
      <c r="B126" t="s">
        <v>20</v>
      </c>
    </row>
    <row r="128" spans="1:12" x14ac:dyDescent="0.25">
      <c r="A128" s="13" t="s">
        <v>29</v>
      </c>
      <c r="F128" s="7">
        <f>+'[1]Base data'!B41</f>
        <v>121563</v>
      </c>
      <c r="G128" s="7">
        <f>+'[1]Base data'!F41</f>
        <v>131342</v>
      </c>
      <c r="K128" t="s">
        <v>9</v>
      </c>
    </row>
    <row r="130" spans="1:13" x14ac:dyDescent="0.25">
      <c r="A130" s="14" t="s">
        <v>29</v>
      </c>
      <c r="F130" s="39">
        <f>+F128-F121</f>
        <v>118849</v>
      </c>
      <c r="G130" s="39">
        <f>+G128-G121</f>
        <v>128527</v>
      </c>
      <c r="J130" t="s">
        <v>13</v>
      </c>
    </row>
    <row r="132" spans="1:13" x14ac:dyDescent="0.25">
      <c r="B132" t="s">
        <v>14</v>
      </c>
      <c r="F132" s="7">
        <f>+F130-'[1]Base data'!B$2</f>
        <v>1955</v>
      </c>
      <c r="G132" s="7">
        <f>+G130-'[1]Base data'!C$2</f>
        <v>1289</v>
      </c>
    </row>
    <row r="133" spans="1:13" x14ac:dyDescent="0.25">
      <c r="B133" t="s">
        <v>30</v>
      </c>
      <c r="F133" s="7">
        <f>+F121</f>
        <v>2714</v>
      </c>
      <c r="G133" s="7">
        <f>+G121</f>
        <v>2815</v>
      </c>
    </row>
    <row r="134" spans="1:13" x14ac:dyDescent="0.25">
      <c r="F134" s="7"/>
      <c r="G134" s="7"/>
    </row>
    <row r="135" spans="1:13" x14ac:dyDescent="0.25">
      <c r="F135" s="7"/>
      <c r="G135" s="7"/>
    </row>
    <row r="137" spans="1:13" x14ac:dyDescent="0.25">
      <c r="A137" s="13" t="s">
        <v>31</v>
      </c>
      <c r="F137" s="7">
        <f>+'[1]Base data'!B10</f>
        <v>110438</v>
      </c>
      <c r="G137" s="7">
        <f>+'[1]Base data'!F10</f>
        <v>120461</v>
      </c>
      <c r="J137" t="s">
        <v>9</v>
      </c>
    </row>
    <row r="138" spans="1:13" ht="15.75" thickBot="1" x14ac:dyDescent="0.3"/>
    <row r="139" spans="1:13" ht="15.75" outlineLevel="1" collapsed="1" thickTop="1" x14ac:dyDescent="0.25">
      <c r="A139" t="s">
        <v>32</v>
      </c>
      <c r="B139" s="15" t="s">
        <v>166</v>
      </c>
      <c r="F139" s="7">
        <v>2</v>
      </c>
      <c r="G139" s="7">
        <v>1</v>
      </c>
      <c r="H139" s="16"/>
      <c r="I139" t="s">
        <v>31</v>
      </c>
      <c r="J139" s="88" t="s">
        <v>33</v>
      </c>
      <c r="L139" s="8" t="str">
        <f t="shared" ref="L139:L163" si="7">IF(+I139=A139,"x","y")</f>
        <v>y</v>
      </c>
      <c r="M139" t="str">
        <f>LEFT(B139,LEN(B139)-5)</f>
        <v>West Melbourne - Industria</v>
      </c>
    </row>
    <row r="140" spans="1:13" x14ac:dyDescent="0.25">
      <c r="A140" t="s">
        <v>32</v>
      </c>
      <c r="B140">
        <v>20604112401</v>
      </c>
      <c r="C140">
        <v>2112401</v>
      </c>
      <c r="D140">
        <v>206041124</v>
      </c>
      <c r="E140" t="s">
        <v>34</v>
      </c>
      <c r="F140" s="7">
        <v>9</v>
      </c>
      <c r="G140" s="7">
        <v>10</v>
      </c>
      <c r="H140" s="17">
        <v>0.1111111111111111</v>
      </c>
      <c r="I140" t="s">
        <v>31</v>
      </c>
      <c r="J140" s="89"/>
      <c r="L140" s="8" t="str">
        <f t="shared" si="7"/>
        <v>y</v>
      </c>
    </row>
    <row r="141" spans="1:13" x14ac:dyDescent="0.25">
      <c r="A141" t="s">
        <v>32</v>
      </c>
      <c r="B141">
        <v>20604112406</v>
      </c>
      <c r="C141">
        <v>2112406</v>
      </c>
      <c r="D141">
        <v>206041124</v>
      </c>
      <c r="E141" t="s">
        <v>34</v>
      </c>
      <c r="F141" s="7">
        <v>166</v>
      </c>
      <c r="G141" s="7">
        <v>182</v>
      </c>
      <c r="H141" s="17">
        <v>9.6385542168674704E-2</v>
      </c>
      <c r="I141" t="s">
        <v>31</v>
      </c>
      <c r="J141" s="89"/>
      <c r="L141" s="8" t="str">
        <f t="shared" si="7"/>
        <v>y</v>
      </c>
    </row>
    <row r="142" spans="1:13" x14ac:dyDescent="0.25">
      <c r="A142" t="s">
        <v>32</v>
      </c>
      <c r="B142">
        <v>20604112409</v>
      </c>
      <c r="C142">
        <v>2112409</v>
      </c>
      <c r="D142">
        <v>206041124</v>
      </c>
      <c r="E142" t="s">
        <v>34</v>
      </c>
      <c r="F142" s="7">
        <v>247</v>
      </c>
      <c r="G142" s="7">
        <v>271</v>
      </c>
      <c r="H142" s="17">
        <v>9.7165991902834009E-2</v>
      </c>
      <c r="I142" t="s">
        <v>31</v>
      </c>
      <c r="J142" s="89"/>
      <c r="L142" s="8" t="str">
        <f t="shared" si="7"/>
        <v>y</v>
      </c>
    </row>
    <row r="143" spans="1:13" x14ac:dyDescent="0.25">
      <c r="A143" t="s">
        <v>32</v>
      </c>
      <c r="B143">
        <v>20604112416</v>
      </c>
      <c r="C143">
        <v>2112416</v>
      </c>
      <c r="D143">
        <v>206041124</v>
      </c>
      <c r="E143" t="s">
        <v>34</v>
      </c>
      <c r="F143" s="7">
        <v>146</v>
      </c>
      <c r="G143" s="7">
        <v>160</v>
      </c>
      <c r="H143" s="17">
        <v>9.5890410958904104E-2</v>
      </c>
      <c r="I143" t="s">
        <v>31</v>
      </c>
      <c r="J143" s="89"/>
      <c r="L143" s="8" t="str">
        <f t="shared" si="7"/>
        <v>y</v>
      </c>
    </row>
    <row r="144" spans="1:13" x14ac:dyDescent="0.25">
      <c r="A144" t="s">
        <v>32</v>
      </c>
      <c r="B144">
        <v>20604112418</v>
      </c>
      <c r="C144">
        <v>2112418</v>
      </c>
      <c r="D144">
        <v>206041124</v>
      </c>
      <c r="E144" t="s">
        <v>34</v>
      </c>
      <c r="F144" s="7">
        <v>312</v>
      </c>
      <c r="G144" s="7">
        <v>342</v>
      </c>
      <c r="H144" s="17">
        <v>9.6153846153846159E-2</v>
      </c>
      <c r="I144" t="s">
        <v>31</v>
      </c>
      <c r="J144" s="89"/>
      <c r="L144" s="8" t="str">
        <f t="shared" si="7"/>
        <v>y</v>
      </c>
    </row>
    <row r="145" spans="1:12" x14ac:dyDescent="0.25">
      <c r="A145" t="s">
        <v>32</v>
      </c>
      <c r="B145">
        <v>20604112419</v>
      </c>
      <c r="C145">
        <v>2112419</v>
      </c>
      <c r="D145">
        <v>206041124</v>
      </c>
      <c r="E145" t="s">
        <v>34</v>
      </c>
      <c r="F145" s="7">
        <v>296</v>
      </c>
      <c r="G145" s="7">
        <v>325</v>
      </c>
      <c r="H145" s="17">
        <v>9.7972972972972971E-2</v>
      </c>
      <c r="I145" t="s">
        <v>31</v>
      </c>
      <c r="J145" s="89"/>
      <c r="L145" s="8" t="str">
        <f t="shared" si="7"/>
        <v>y</v>
      </c>
    </row>
    <row r="146" spans="1:12" x14ac:dyDescent="0.25">
      <c r="A146" t="s">
        <v>32</v>
      </c>
      <c r="B146">
        <v>20604112421</v>
      </c>
      <c r="C146">
        <v>2112421</v>
      </c>
      <c r="D146">
        <v>206041124</v>
      </c>
      <c r="E146" t="s">
        <v>34</v>
      </c>
      <c r="F146" s="7">
        <v>2</v>
      </c>
      <c r="G146" s="7">
        <v>2</v>
      </c>
      <c r="H146" s="17">
        <v>0</v>
      </c>
      <c r="I146" t="s">
        <v>31</v>
      </c>
      <c r="J146" s="89"/>
      <c r="L146" s="8" t="str">
        <f t="shared" si="7"/>
        <v>y</v>
      </c>
    </row>
    <row r="147" spans="1:12" ht="15.75" thickBot="1" x14ac:dyDescent="0.3">
      <c r="A147" t="s">
        <v>32</v>
      </c>
      <c r="B147">
        <v>20604112422</v>
      </c>
      <c r="C147">
        <v>2112422</v>
      </c>
      <c r="D147">
        <v>206041124</v>
      </c>
      <c r="E147" t="s">
        <v>34</v>
      </c>
      <c r="F147" s="7">
        <v>291</v>
      </c>
      <c r="G147" s="7">
        <v>319</v>
      </c>
      <c r="H147" s="17">
        <v>9.6219931271477668E-2</v>
      </c>
      <c r="I147" t="s">
        <v>31</v>
      </c>
      <c r="J147" s="90"/>
      <c r="L147" s="8" t="str">
        <f t="shared" si="7"/>
        <v>y</v>
      </c>
    </row>
    <row r="148" spans="1:12" ht="15" customHeight="1" thickTop="1" x14ac:dyDescent="0.25">
      <c r="A148" t="s">
        <v>32</v>
      </c>
      <c r="B148" s="43" t="s">
        <v>283</v>
      </c>
      <c r="C148">
        <v>2150630</v>
      </c>
      <c r="D148">
        <v>206041506</v>
      </c>
      <c r="E148" t="s">
        <v>35</v>
      </c>
      <c r="F148" s="18">
        <v>114</v>
      </c>
      <c r="G148" s="18">
        <v>125</v>
      </c>
      <c r="I148" t="s">
        <v>31</v>
      </c>
      <c r="J148" s="91" t="s">
        <v>36</v>
      </c>
      <c r="K148" s="94" t="s">
        <v>37</v>
      </c>
      <c r="L148" s="8" t="str">
        <f t="shared" si="7"/>
        <v>y</v>
      </c>
    </row>
    <row r="149" spans="1:12" x14ac:dyDescent="0.25">
      <c r="A149" t="s">
        <v>32</v>
      </c>
      <c r="B149" s="43" t="s">
        <v>284</v>
      </c>
      <c r="C149">
        <v>2150631</v>
      </c>
      <c r="D149">
        <v>206041506</v>
      </c>
      <c r="E149" t="s">
        <v>35</v>
      </c>
      <c r="F149" s="18">
        <v>122</v>
      </c>
      <c r="G149" s="18">
        <v>134</v>
      </c>
      <c r="I149" t="s">
        <v>31</v>
      </c>
      <c r="J149" s="92"/>
      <c r="K149" s="95"/>
      <c r="L149" s="8" t="str">
        <f t="shared" si="7"/>
        <v>y</v>
      </c>
    </row>
    <row r="150" spans="1:12" x14ac:dyDescent="0.25">
      <c r="A150" t="s">
        <v>32</v>
      </c>
      <c r="B150" s="43" t="s">
        <v>285</v>
      </c>
      <c r="C150">
        <v>2150613</v>
      </c>
      <c r="D150">
        <v>206041506</v>
      </c>
      <c r="E150" t="s">
        <v>35</v>
      </c>
      <c r="F150" s="18">
        <v>154</v>
      </c>
      <c r="G150" s="18">
        <v>169</v>
      </c>
      <c r="I150" t="s">
        <v>31</v>
      </c>
      <c r="J150" s="92"/>
      <c r="K150" s="95"/>
      <c r="L150" s="8" t="str">
        <f t="shared" si="7"/>
        <v>y</v>
      </c>
    </row>
    <row r="151" spans="1:12" ht="15.75" thickBot="1" x14ac:dyDescent="0.3">
      <c r="A151" t="s">
        <v>32</v>
      </c>
      <c r="B151" s="43" t="s">
        <v>286</v>
      </c>
      <c r="C151">
        <v>2150628</v>
      </c>
      <c r="D151">
        <v>206041506</v>
      </c>
      <c r="E151" t="s">
        <v>35</v>
      </c>
      <c r="F151" s="18">
        <v>244</v>
      </c>
      <c r="G151" s="18">
        <v>267</v>
      </c>
      <c r="I151" t="s">
        <v>31</v>
      </c>
      <c r="J151" s="93"/>
      <c r="K151" s="95"/>
      <c r="L151" s="8" t="str">
        <f t="shared" si="7"/>
        <v>y</v>
      </c>
    </row>
    <row r="152" spans="1:12" ht="15.75" thickTop="1" x14ac:dyDescent="0.25">
      <c r="A152" t="s">
        <v>32</v>
      </c>
      <c r="B152" s="13">
        <v>20604150602</v>
      </c>
      <c r="C152">
        <v>2150602</v>
      </c>
      <c r="D152">
        <v>206041506</v>
      </c>
      <c r="E152" t="s">
        <v>35</v>
      </c>
      <c r="F152" s="7">
        <v>211</v>
      </c>
      <c r="G152" s="7">
        <v>231</v>
      </c>
      <c r="I152" t="s">
        <v>31</v>
      </c>
      <c r="K152" s="95"/>
      <c r="L152" s="8" t="str">
        <f t="shared" si="7"/>
        <v>y</v>
      </c>
    </row>
    <row r="153" spans="1:12" x14ac:dyDescent="0.25">
      <c r="A153" t="s">
        <v>32</v>
      </c>
      <c r="B153" s="13">
        <v>20604150607</v>
      </c>
      <c r="C153">
        <v>2150607</v>
      </c>
      <c r="D153">
        <v>206041506</v>
      </c>
      <c r="E153" t="s">
        <v>35</v>
      </c>
      <c r="F153" s="7">
        <v>277</v>
      </c>
      <c r="G153" s="7">
        <v>304</v>
      </c>
      <c r="I153" t="s">
        <v>31</v>
      </c>
      <c r="K153" s="95"/>
      <c r="L153" s="8" t="str">
        <f t="shared" si="7"/>
        <v>y</v>
      </c>
    </row>
    <row r="154" spans="1:12" x14ac:dyDescent="0.25">
      <c r="A154" t="s">
        <v>32</v>
      </c>
      <c r="B154" s="13">
        <v>20604150608</v>
      </c>
      <c r="C154">
        <v>2150608</v>
      </c>
      <c r="D154">
        <v>206041506</v>
      </c>
      <c r="E154" t="s">
        <v>35</v>
      </c>
      <c r="F154" s="7">
        <v>288</v>
      </c>
      <c r="G154" s="7">
        <v>316</v>
      </c>
      <c r="I154" t="s">
        <v>31</v>
      </c>
      <c r="K154" s="95"/>
      <c r="L154" s="8" t="str">
        <f t="shared" si="7"/>
        <v>y</v>
      </c>
    </row>
    <row r="155" spans="1:12" x14ac:dyDescent="0.25">
      <c r="A155" t="s">
        <v>32</v>
      </c>
      <c r="B155" s="13">
        <v>20604150615</v>
      </c>
      <c r="C155">
        <v>2150615</v>
      </c>
      <c r="D155">
        <v>206041506</v>
      </c>
      <c r="E155" t="s">
        <v>35</v>
      </c>
      <c r="F155" s="7">
        <v>262</v>
      </c>
      <c r="G155" s="7">
        <v>287</v>
      </c>
      <c r="I155" t="s">
        <v>31</v>
      </c>
      <c r="K155" s="95"/>
      <c r="L155" s="8" t="str">
        <f t="shared" si="7"/>
        <v>y</v>
      </c>
    </row>
    <row r="156" spans="1:12" x14ac:dyDescent="0.25">
      <c r="A156" t="s">
        <v>32</v>
      </c>
      <c r="B156" s="13">
        <v>20604150616</v>
      </c>
      <c r="C156">
        <v>2150616</v>
      </c>
      <c r="D156">
        <v>206041506</v>
      </c>
      <c r="E156" t="s">
        <v>35</v>
      </c>
      <c r="F156" s="7">
        <v>109</v>
      </c>
      <c r="G156" s="7">
        <v>120</v>
      </c>
      <c r="I156" t="s">
        <v>31</v>
      </c>
      <c r="K156" s="95"/>
      <c r="L156" s="8" t="str">
        <f t="shared" si="7"/>
        <v>y</v>
      </c>
    </row>
    <row r="157" spans="1:12" x14ac:dyDescent="0.25">
      <c r="A157" t="s">
        <v>32</v>
      </c>
      <c r="B157" s="13">
        <v>20604150621</v>
      </c>
      <c r="C157">
        <v>2150621</v>
      </c>
      <c r="D157">
        <v>206041506</v>
      </c>
      <c r="E157" t="s">
        <v>35</v>
      </c>
      <c r="F157" s="7">
        <v>232</v>
      </c>
      <c r="G157" s="7">
        <v>254</v>
      </c>
      <c r="I157" t="s">
        <v>31</v>
      </c>
      <c r="K157" s="95"/>
      <c r="L157" s="8" t="str">
        <f t="shared" si="7"/>
        <v>y</v>
      </c>
    </row>
    <row r="158" spans="1:12" x14ac:dyDescent="0.25">
      <c r="A158" t="s">
        <v>32</v>
      </c>
      <c r="B158" s="13">
        <v>20604150624</v>
      </c>
      <c r="C158">
        <v>2150624</v>
      </c>
      <c r="D158">
        <v>206041506</v>
      </c>
      <c r="E158" t="s">
        <v>35</v>
      </c>
      <c r="F158" s="7">
        <v>316</v>
      </c>
      <c r="G158" s="7">
        <v>347</v>
      </c>
      <c r="I158" t="s">
        <v>31</v>
      </c>
      <c r="K158" s="95"/>
      <c r="L158" s="8" t="str">
        <f t="shared" si="7"/>
        <v>y</v>
      </c>
    </row>
    <row r="159" spans="1:12" x14ac:dyDescent="0.25">
      <c r="A159" t="s">
        <v>32</v>
      </c>
      <c r="B159" s="13">
        <v>20604150626</v>
      </c>
      <c r="C159">
        <v>2150626</v>
      </c>
      <c r="D159">
        <v>206041506</v>
      </c>
      <c r="E159" t="s">
        <v>35</v>
      </c>
      <c r="F159" s="7">
        <v>437</v>
      </c>
      <c r="G159" s="7">
        <v>479</v>
      </c>
      <c r="I159" t="s">
        <v>31</v>
      </c>
      <c r="K159" s="95"/>
      <c r="L159" s="8" t="str">
        <f t="shared" si="7"/>
        <v>y</v>
      </c>
    </row>
    <row r="160" spans="1:12" x14ac:dyDescent="0.25">
      <c r="A160" t="s">
        <v>32</v>
      </c>
      <c r="B160" s="13">
        <v>20604150627</v>
      </c>
      <c r="C160">
        <v>2150627</v>
      </c>
      <c r="D160">
        <v>206041506</v>
      </c>
      <c r="E160" t="s">
        <v>35</v>
      </c>
      <c r="F160" s="7">
        <v>179</v>
      </c>
      <c r="G160" s="7">
        <v>196</v>
      </c>
      <c r="I160" t="s">
        <v>31</v>
      </c>
      <c r="K160" s="95"/>
      <c r="L160" s="8" t="str">
        <f t="shared" si="7"/>
        <v>y</v>
      </c>
    </row>
    <row r="161" spans="1:12" x14ac:dyDescent="0.25">
      <c r="A161" t="s">
        <v>32</v>
      </c>
      <c r="B161" s="13">
        <v>20604150629</v>
      </c>
      <c r="C161">
        <v>2150629</v>
      </c>
      <c r="D161">
        <v>206041506</v>
      </c>
      <c r="E161" t="s">
        <v>35</v>
      </c>
      <c r="F161" s="7">
        <v>163</v>
      </c>
      <c r="G161" s="7">
        <v>179</v>
      </c>
      <c r="I161" t="s">
        <v>31</v>
      </c>
      <c r="K161" s="95"/>
      <c r="L161" s="8" t="str">
        <f t="shared" si="7"/>
        <v>y</v>
      </c>
    </row>
    <row r="162" spans="1:12" x14ac:dyDescent="0.25">
      <c r="A162" t="s">
        <v>32</v>
      </c>
      <c r="B162" s="13">
        <v>20604150632</v>
      </c>
      <c r="C162">
        <v>2150632</v>
      </c>
      <c r="D162">
        <v>206041506</v>
      </c>
      <c r="E162" t="s">
        <v>35</v>
      </c>
      <c r="F162" s="7">
        <v>0</v>
      </c>
      <c r="G162" s="7">
        <v>0</v>
      </c>
      <c r="I162" t="s">
        <v>31</v>
      </c>
      <c r="K162" s="95"/>
      <c r="L162" s="8" t="str">
        <f t="shared" si="7"/>
        <v>y</v>
      </c>
    </row>
    <row r="163" spans="1:12" ht="15.75" thickBot="1" x14ac:dyDescent="0.3">
      <c r="A163" t="s">
        <v>32</v>
      </c>
      <c r="B163" s="13">
        <v>20604150638</v>
      </c>
      <c r="C163">
        <v>2150638</v>
      </c>
      <c r="D163">
        <v>206041506</v>
      </c>
      <c r="E163" t="s">
        <v>35</v>
      </c>
      <c r="F163" s="7">
        <v>241</v>
      </c>
      <c r="G163" s="7">
        <v>264</v>
      </c>
      <c r="I163" t="s">
        <v>31</v>
      </c>
      <c r="K163" s="96"/>
      <c r="L163" s="8" t="str">
        <f t="shared" si="7"/>
        <v>y</v>
      </c>
    </row>
    <row r="164" spans="1:12" ht="16.5" thickTop="1" thickBot="1" x14ac:dyDescent="0.3">
      <c r="F164" s="19">
        <f>SUM(F139:F163)</f>
        <v>4820</v>
      </c>
      <c r="G164" s="19">
        <f>SUM(G139:G163)</f>
        <v>5284</v>
      </c>
    </row>
    <row r="166" spans="1:12" x14ac:dyDescent="0.25">
      <c r="A166" s="14" t="str">
        <f>+A137</f>
        <v>Maribyrnong</v>
      </c>
      <c r="F166" s="39">
        <f>+F137+F164</f>
        <v>115258</v>
      </c>
      <c r="G166" s="39">
        <f>+G137+G164</f>
        <v>125745</v>
      </c>
      <c r="J166" t="s">
        <v>13</v>
      </c>
    </row>
    <row r="168" spans="1:12" x14ac:dyDescent="0.25">
      <c r="B168" t="s">
        <v>14</v>
      </c>
      <c r="F168" s="7">
        <f>+F166-'[1]Base data'!B$2</f>
        <v>-1636</v>
      </c>
      <c r="G168" s="7">
        <f>+G166-'[1]Base data'!C$2</f>
        <v>-1493</v>
      </c>
    </row>
    <row r="169" spans="1:12" x14ac:dyDescent="0.25">
      <c r="B169" t="s">
        <v>20</v>
      </c>
      <c r="F169" s="7"/>
      <c r="G169" s="7"/>
    </row>
    <row r="170" spans="1:12" x14ac:dyDescent="0.25">
      <c r="F170" s="7"/>
      <c r="G170" s="7"/>
    </row>
    <row r="172" spans="1:12" x14ac:dyDescent="0.25">
      <c r="A172" s="13" t="s">
        <v>40</v>
      </c>
      <c r="F172" s="7">
        <f>+'[1]Base data'!B23</f>
        <v>115327</v>
      </c>
      <c r="G172" s="7">
        <f>+'[1]Base data'!F23</f>
        <v>125369</v>
      </c>
      <c r="J172" t="s">
        <v>9</v>
      </c>
    </row>
    <row r="173" spans="1:12" ht="15.75" thickBot="1" x14ac:dyDescent="0.3"/>
    <row r="174" spans="1:12" ht="15.75" thickTop="1" x14ac:dyDescent="0.25">
      <c r="A174" t="s">
        <v>10</v>
      </c>
      <c r="B174">
        <v>20904122524</v>
      </c>
      <c r="C174">
        <v>2122524</v>
      </c>
      <c r="D174">
        <v>209041225</v>
      </c>
      <c r="E174" t="s">
        <v>41</v>
      </c>
      <c r="F174" s="7">
        <v>585</v>
      </c>
      <c r="G174" s="7">
        <v>642</v>
      </c>
      <c r="H174" s="20">
        <v>9.7435897435897437E-2</v>
      </c>
      <c r="I174" t="s">
        <v>40</v>
      </c>
      <c r="J174" s="73" t="s">
        <v>42</v>
      </c>
      <c r="L174" s="8" t="str">
        <f t="shared" ref="L174:L177" si="8">IF(+I174=A174,"x","y")</f>
        <v>y</v>
      </c>
    </row>
    <row r="175" spans="1:12" x14ac:dyDescent="0.25">
      <c r="A175" t="s">
        <v>10</v>
      </c>
      <c r="B175">
        <v>20904122526</v>
      </c>
      <c r="C175">
        <v>2122526</v>
      </c>
      <c r="D175">
        <v>209041225</v>
      </c>
      <c r="E175" t="s">
        <v>41</v>
      </c>
      <c r="F175" s="7">
        <v>1116</v>
      </c>
      <c r="G175" s="7">
        <v>1224</v>
      </c>
      <c r="H175" s="20">
        <v>9.6774193548387094E-2</v>
      </c>
      <c r="I175" t="s">
        <v>40</v>
      </c>
      <c r="J175" s="74"/>
      <c r="L175" s="8" t="str">
        <f t="shared" si="8"/>
        <v>y</v>
      </c>
    </row>
    <row r="176" spans="1:12" x14ac:dyDescent="0.25">
      <c r="A176" t="s">
        <v>10</v>
      </c>
      <c r="B176">
        <v>20904122529</v>
      </c>
      <c r="C176">
        <v>2122529</v>
      </c>
      <c r="D176">
        <v>209041225</v>
      </c>
      <c r="E176" t="s">
        <v>41</v>
      </c>
      <c r="F176" s="7">
        <v>325</v>
      </c>
      <c r="G176" s="7">
        <v>357</v>
      </c>
      <c r="H176" s="20">
        <v>9.8461538461538461E-2</v>
      </c>
      <c r="I176" t="s">
        <v>40</v>
      </c>
      <c r="J176" s="74"/>
      <c r="L176" s="8" t="str">
        <f t="shared" si="8"/>
        <v>y</v>
      </c>
    </row>
    <row r="177" spans="1:12" ht="15.75" thickBot="1" x14ac:dyDescent="0.3">
      <c r="A177" t="s">
        <v>10</v>
      </c>
      <c r="B177">
        <v>20904122530</v>
      </c>
      <c r="C177">
        <v>2122530</v>
      </c>
      <c r="D177">
        <v>209041225</v>
      </c>
      <c r="E177" t="s">
        <v>41</v>
      </c>
      <c r="F177" s="7">
        <v>327</v>
      </c>
      <c r="G177" s="7">
        <v>305</v>
      </c>
      <c r="H177" s="20">
        <v>-6.7278287461773695E-2</v>
      </c>
      <c r="I177" t="s">
        <v>40</v>
      </c>
      <c r="J177" s="75"/>
      <c r="L177" s="8" t="str">
        <f t="shared" si="8"/>
        <v>y</v>
      </c>
    </row>
    <row r="178" spans="1:12" ht="16.5" thickTop="1" thickBot="1" x14ac:dyDescent="0.3">
      <c r="F178" s="10">
        <f>SUM(F174:F177)</f>
        <v>2353</v>
      </c>
      <c r="G178" s="10">
        <f>SUM(G174:G177)</f>
        <v>2528</v>
      </c>
    </row>
    <row r="180" spans="1:12" x14ac:dyDescent="0.25">
      <c r="A180" s="14" t="str">
        <f>+A172</f>
        <v>Calwell</v>
      </c>
      <c r="F180" s="39">
        <f>+F172+F178</f>
        <v>117680</v>
      </c>
      <c r="G180" s="39">
        <f>+G172+G178</f>
        <v>127897</v>
      </c>
      <c r="J180" t="s">
        <v>13</v>
      </c>
    </row>
    <row r="182" spans="1:12" x14ac:dyDescent="0.25">
      <c r="B182" t="s">
        <v>14</v>
      </c>
      <c r="F182" s="7">
        <f>+F180-'[1]Base data'!B$2</f>
        <v>786</v>
      </c>
      <c r="G182" s="7">
        <f>+G180-'[1]Base data'!C$2</f>
        <v>659</v>
      </c>
    </row>
    <row r="183" spans="1:12" x14ac:dyDescent="0.25">
      <c r="B183" t="s">
        <v>20</v>
      </c>
    </row>
    <row r="187" spans="1:12" x14ac:dyDescent="0.25">
      <c r="A187" s="13" t="str">
        <f>+I198</f>
        <v>Wills</v>
      </c>
      <c r="F187" s="7">
        <f>+'[1]Base data'!B12</f>
        <v>110228</v>
      </c>
      <c r="G187" s="7">
        <f>+'[1]Base data'!F12</f>
        <v>120751</v>
      </c>
      <c r="J187" t="s">
        <v>9</v>
      </c>
    </row>
    <row r="188" spans="1:12" ht="15.75" thickBot="1" x14ac:dyDescent="0.3"/>
    <row r="189" spans="1:12" ht="15.75" thickTop="1" x14ac:dyDescent="0.25">
      <c r="A189" s="8" t="s">
        <v>32</v>
      </c>
      <c r="B189" s="8">
        <v>20601110605</v>
      </c>
      <c r="C189" s="8">
        <v>2110605</v>
      </c>
      <c r="D189" s="8">
        <v>206011106</v>
      </c>
      <c r="E189" s="8" t="s">
        <v>49</v>
      </c>
      <c r="F189" s="8">
        <v>359</v>
      </c>
      <c r="G189" s="8">
        <v>394</v>
      </c>
      <c r="H189" s="9">
        <v>9.7493036211699163E-2</v>
      </c>
      <c r="I189" s="8" t="s">
        <v>50</v>
      </c>
      <c r="J189" s="76" t="s">
        <v>51</v>
      </c>
      <c r="L189" s="8" t="str">
        <f t="shared" ref="L189:L206" si="9">IF(+I189=A189,"x","y")</f>
        <v>y</v>
      </c>
    </row>
    <row r="190" spans="1:12" x14ac:dyDescent="0.25">
      <c r="A190" s="8" t="s">
        <v>32</v>
      </c>
      <c r="B190" s="8">
        <v>20601110606</v>
      </c>
      <c r="C190" s="8">
        <v>2110606</v>
      </c>
      <c r="D190" s="8">
        <v>206011106</v>
      </c>
      <c r="E190" s="8" t="s">
        <v>49</v>
      </c>
      <c r="F190" s="8">
        <v>265</v>
      </c>
      <c r="G190" s="8">
        <v>291</v>
      </c>
      <c r="H190" s="9">
        <v>9.8113207547169817E-2</v>
      </c>
      <c r="I190" s="8" t="s">
        <v>50</v>
      </c>
      <c r="J190" s="77"/>
      <c r="L190" s="8" t="str">
        <f t="shared" si="9"/>
        <v>y</v>
      </c>
    </row>
    <row r="191" spans="1:12" x14ac:dyDescent="0.25">
      <c r="A191" s="8" t="s">
        <v>32</v>
      </c>
      <c r="B191" s="8">
        <v>20601110620</v>
      </c>
      <c r="C191" s="8">
        <v>2110620</v>
      </c>
      <c r="D191" s="8">
        <v>206011106</v>
      </c>
      <c r="E191" s="8" t="s">
        <v>49</v>
      </c>
      <c r="F191" s="8">
        <v>138</v>
      </c>
      <c r="G191" s="8">
        <v>151</v>
      </c>
      <c r="H191" s="9">
        <v>9.420289855072464E-2</v>
      </c>
      <c r="I191" s="8" t="s">
        <v>50</v>
      </c>
      <c r="J191" s="77"/>
      <c r="L191" s="8" t="str">
        <f t="shared" si="9"/>
        <v>y</v>
      </c>
    </row>
    <row r="192" spans="1:12" x14ac:dyDescent="0.25">
      <c r="A192" s="8" t="s">
        <v>32</v>
      </c>
      <c r="B192" s="8">
        <v>20601110621</v>
      </c>
      <c r="C192" s="8">
        <v>2110621</v>
      </c>
      <c r="D192" s="8">
        <v>206011106</v>
      </c>
      <c r="E192" s="8" t="s">
        <v>49</v>
      </c>
      <c r="F192" s="8">
        <v>383</v>
      </c>
      <c r="G192" s="8">
        <v>420</v>
      </c>
      <c r="H192" s="9">
        <v>9.6605744125326368E-2</v>
      </c>
      <c r="I192" s="8" t="s">
        <v>50</v>
      </c>
      <c r="J192" s="77"/>
      <c r="L192" s="8" t="str">
        <f t="shared" si="9"/>
        <v>y</v>
      </c>
    </row>
    <row r="193" spans="1:12" x14ac:dyDescent="0.25">
      <c r="A193" s="8" t="s">
        <v>32</v>
      </c>
      <c r="B193" s="8">
        <v>20601110622</v>
      </c>
      <c r="C193" s="8">
        <v>2110622</v>
      </c>
      <c r="D193" s="8">
        <v>206011106</v>
      </c>
      <c r="E193" s="8" t="s">
        <v>49</v>
      </c>
      <c r="F193" s="8">
        <v>278</v>
      </c>
      <c r="G193" s="8">
        <v>305</v>
      </c>
      <c r="H193" s="9">
        <v>9.7122302158273388E-2</v>
      </c>
      <c r="I193" s="8" t="s">
        <v>50</v>
      </c>
      <c r="J193" s="77"/>
      <c r="L193" s="8" t="str">
        <f t="shared" si="9"/>
        <v>y</v>
      </c>
    </row>
    <row r="194" spans="1:12" x14ac:dyDescent="0.25">
      <c r="A194" s="8" t="s">
        <v>32</v>
      </c>
      <c r="B194" s="8">
        <v>20601110623</v>
      </c>
      <c r="C194" s="8">
        <v>2110623</v>
      </c>
      <c r="D194" s="8">
        <v>206011106</v>
      </c>
      <c r="E194" s="8" t="s">
        <v>49</v>
      </c>
      <c r="F194" s="8">
        <v>412</v>
      </c>
      <c r="G194" s="8">
        <v>452</v>
      </c>
      <c r="H194" s="9">
        <v>9.7087378640776698E-2</v>
      </c>
      <c r="I194" s="8" t="s">
        <v>50</v>
      </c>
      <c r="J194" s="77"/>
      <c r="L194" s="8" t="str">
        <f t="shared" si="9"/>
        <v>y</v>
      </c>
    </row>
    <row r="195" spans="1:12" x14ac:dyDescent="0.25">
      <c r="A195" s="8" t="s">
        <v>32</v>
      </c>
      <c r="B195" s="8">
        <v>20601110624</v>
      </c>
      <c r="C195" s="8">
        <v>2110624</v>
      </c>
      <c r="D195" s="8">
        <v>206011106</v>
      </c>
      <c r="E195" s="8" t="s">
        <v>49</v>
      </c>
      <c r="F195" s="8">
        <v>392</v>
      </c>
      <c r="G195" s="8">
        <v>430</v>
      </c>
      <c r="H195" s="9">
        <v>9.6938775510204078E-2</v>
      </c>
      <c r="I195" s="8" t="s">
        <v>50</v>
      </c>
      <c r="J195" s="77"/>
      <c r="L195" s="8" t="str">
        <f t="shared" si="9"/>
        <v>y</v>
      </c>
    </row>
    <row r="196" spans="1:12" x14ac:dyDescent="0.25">
      <c r="A196" s="8" t="s">
        <v>32</v>
      </c>
      <c r="B196" s="8">
        <v>20601110625</v>
      </c>
      <c r="C196" s="8">
        <v>2110625</v>
      </c>
      <c r="D196" s="8">
        <v>206011106</v>
      </c>
      <c r="E196" s="8" t="s">
        <v>49</v>
      </c>
      <c r="F196" s="8">
        <v>254</v>
      </c>
      <c r="G196" s="8">
        <v>279</v>
      </c>
      <c r="H196" s="9">
        <v>9.8425196850393706E-2</v>
      </c>
      <c r="I196" s="8" t="s">
        <v>50</v>
      </c>
      <c r="J196" s="77"/>
      <c r="L196" s="8" t="str">
        <f t="shared" si="9"/>
        <v>y</v>
      </c>
    </row>
    <row r="197" spans="1:12" x14ac:dyDescent="0.25">
      <c r="A197" s="8" t="s">
        <v>32</v>
      </c>
      <c r="B197" s="8">
        <v>20601110627</v>
      </c>
      <c r="C197" s="8">
        <v>2110627</v>
      </c>
      <c r="D197" s="8">
        <v>206011106</v>
      </c>
      <c r="E197" s="8" t="s">
        <v>49</v>
      </c>
      <c r="F197" s="8">
        <v>478</v>
      </c>
      <c r="G197" s="8">
        <v>524</v>
      </c>
      <c r="H197" s="9">
        <v>9.6234309623430964E-2</v>
      </c>
      <c r="I197" s="8" t="s">
        <v>50</v>
      </c>
      <c r="J197" s="77"/>
      <c r="L197" s="8" t="str">
        <f t="shared" si="9"/>
        <v>y</v>
      </c>
    </row>
    <row r="198" spans="1:12" ht="15.75" thickBot="1" x14ac:dyDescent="0.3">
      <c r="A198" s="8" t="s">
        <v>32</v>
      </c>
      <c r="B198" s="8">
        <v>20601110628</v>
      </c>
      <c r="C198" s="8">
        <v>2110628</v>
      </c>
      <c r="D198" s="8">
        <v>206011106</v>
      </c>
      <c r="E198" s="8" t="s">
        <v>49</v>
      </c>
      <c r="F198" s="8">
        <v>410</v>
      </c>
      <c r="G198" s="8">
        <v>450</v>
      </c>
      <c r="H198" s="9">
        <v>9.7560975609756101E-2</v>
      </c>
      <c r="I198" s="8" t="s">
        <v>50</v>
      </c>
      <c r="J198" s="78"/>
      <c r="L198" s="8" t="str">
        <f t="shared" si="9"/>
        <v>y</v>
      </c>
    </row>
    <row r="199" spans="1:12" ht="15.75" thickTop="1" x14ac:dyDescent="0.25">
      <c r="A199" t="s">
        <v>32</v>
      </c>
      <c r="B199">
        <v>20607114301</v>
      </c>
      <c r="C199">
        <v>2114301</v>
      </c>
      <c r="D199">
        <v>206071143</v>
      </c>
      <c r="E199" t="s">
        <v>52</v>
      </c>
      <c r="F199" s="7">
        <v>386</v>
      </c>
      <c r="G199" s="7">
        <v>423</v>
      </c>
      <c r="H199" s="21">
        <f t="shared" ref="H199:H206" si="10">(G199-F199)/F199</f>
        <v>9.585492227979274E-2</v>
      </c>
      <c r="I199" s="8" t="s">
        <v>50</v>
      </c>
      <c r="J199" s="76" t="s">
        <v>53</v>
      </c>
      <c r="L199" s="8" t="str">
        <f t="shared" si="9"/>
        <v>y</v>
      </c>
    </row>
    <row r="200" spans="1:12" x14ac:dyDescent="0.25">
      <c r="A200" t="s">
        <v>32</v>
      </c>
      <c r="B200">
        <v>20607114302</v>
      </c>
      <c r="C200">
        <v>2114302</v>
      </c>
      <c r="D200">
        <v>206071143</v>
      </c>
      <c r="E200" t="s">
        <v>52</v>
      </c>
      <c r="F200" s="7">
        <v>255</v>
      </c>
      <c r="G200" s="7">
        <v>280</v>
      </c>
      <c r="H200" s="21">
        <f t="shared" si="10"/>
        <v>9.8039215686274508E-2</v>
      </c>
      <c r="I200" s="8" t="s">
        <v>50</v>
      </c>
      <c r="J200" s="77"/>
      <c r="L200" s="8" t="str">
        <f t="shared" si="9"/>
        <v>y</v>
      </c>
    </row>
    <row r="201" spans="1:12" x14ac:dyDescent="0.25">
      <c r="A201" t="s">
        <v>32</v>
      </c>
      <c r="B201">
        <v>20607114303</v>
      </c>
      <c r="C201">
        <v>2114303</v>
      </c>
      <c r="D201">
        <v>206071143</v>
      </c>
      <c r="E201" t="s">
        <v>52</v>
      </c>
      <c r="F201" s="7">
        <v>364</v>
      </c>
      <c r="G201" s="7">
        <v>399</v>
      </c>
      <c r="H201" s="21">
        <f t="shared" si="10"/>
        <v>9.6153846153846159E-2</v>
      </c>
      <c r="I201" s="8" t="s">
        <v>50</v>
      </c>
      <c r="J201" s="77"/>
      <c r="L201" s="8" t="str">
        <f t="shared" si="9"/>
        <v>y</v>
      </c>
    </row>
    <row r="202" spans="1:12" x14ac:dyDescent="0.25">
      <c r="A202" t="s">
        <v>32</v>
      </c>
      <c r="B202">
        <v>20607114304</v>
      </c>
      <c r="C202">
        <v>2114304</v>
      </c>
      <c r="D202">
        <v>206071143</v>
      </c>
      <c r="E202" t="s">
        <v>52</v>
      </c>
      <c r="F202" s="7">
        <v>224</v>
      </c>
      <c r="G202" s="7">
        <v>246</v>
      </c>
      <c r="H202" s="21">
        <f t="shared" si="10"/>
        <v>9.8214285714285712E-2</v>
      </c>
      <c r="I202" s="8" t="s">
        <v>50</v>
      </c>
      <c r="J202" s="77"/>
      <c r="L202" s="8" t="str">
        <f t="shared" si="9"/>
        <v>y</v>
      </c>
    </row>
    <row r="203" spans="1:12" x14ac:dyDescent="0.25">
      <c r="A203" t="s">
        <v>32</v>
      </c>
      <c r="B203">
        <v>20607114305</v>
      </c>
      <c r="C203">
        <v>2114305</v>
      </c>
      <c r="D203">
        <v>206071143</v>
      </c>
      <c r="E203" t="s">
        <v>52</v>
      </c>
      <c r="F203" s="7">
        <v>395</v>
      </c>
      <c r="G203" s="7">
        <v>433</v>
      </c>
      <c r="H203" s="21">
        <f t="shared" si="10"/>
        <v>9.6202531645569619E-2</v>
      </c>
      <c r="I203" s="8" t="s">
        <v>50</v>
      </c>
      <c r="J203" s="77"/>
      <c r="L203" s="8" t="str">
        <f t="shared" si="9"/>
        <v>y</v>
      </c>
    </row>
    <row r="204" spans="1:12" x14ac:dyDescent="0.25">
      <c r="A204" t="s">
        <v>32</v>
      </c>
      <c r="B204">
        <v>20607114306</v>
      </c>
      <c r="C204">
        <v>2114306</v>
      </c>
      <c r="D204">
        <v>206071143</v>
      </c>
      <c r="E204" t="s">
        <v>52</v>
      </c>
      <c r="F204" s="7">
        <v>399</v>
      </c>
      <c r="G204" s="7">
        <v>438</v>
      </c>
      <c r="H204" s="21">
        <f t="shared" si="10"/>
        <v>9.7744360902255634E-2</v>
      </c>
      <c r="I204" s="8" t="s">
        <v>50</v>
      </c>
      <c r="J204" s="77"/>
      <c r="L204" s="8" t="str">
        <f t="shared" si="9"/>
        <v>y</v>
      </c>
    </row>
    <row r="205" spans="1:12" x14ac:dyDescent="0.25">
      <c r="A205" t="s">
        <v>32</v>
      </c>
      <c r="B205">
        <v>20607114307</v>
      </c>
      <c r="C205">
        <v>2114307</v>
      </c>
      <c r="D205">
        <v>206071143</v>
      </c>
      <c r="E205" t="s">
        <v>52</v>
      </c>
      <c r="F205" s="7">
        <v>440</v>
      </c>
      <c r="G205" s="7">
        <v>483</v>
      </c>
      <c r="H205" s="21">
        <f t="shared" si="10"/>
        <v>9.7727272727272732E-2</v>
      </c>
      <c r="I205" s="8" t="s">
        <v>50</v>
      </c>
      <c r="J205" s="77"/>
      <c r="L205" s="8" t="str">
        <f t="shared" si="9"/>
        <v>y</v>
      </c>
    </row>
    <row r="206" spans="1:12" ht="15.75" thickBot="1" x14ac:dyDescent="0.3">
      <c r="A206" t="s">
        <v>32</v>
      </c>
      <c r="B206">
        <v>20607114308</v>
      </c>
      <c r="C206">
        <v>2114308</v>
      </c>
      <c r="D206">
        <v>206071143</v>
      </c>
      <c r="E206" t="s">
        <v>52</v>
      </c>
      <c r="F206" s="7">
        <v>510</v>
      </c>
      <c r="G206" s="7">
        <v>559</v>
      </c>
      <c r="H206" s="21">
        <f t="shared" si="10"/>
        <v>9.6078431372549025E-2</v>
      </c>
      <c r="I206" s="8" t="s">
        <v>50</v>
      </c>
      <c r="J206" s="78"/>
      <c r="L206" s="8" t="str">
        <f t="shared" si="9"/>
        <v>y</v>
      </c>
    </row>
    <row r="207" spans="1:12" ht="16.5" thickTop="1" thickBot="1" x14ac:dyDescent="0.3">
      <c r="F207" s="10">
        <f>SUM(F189:F206)</f>
        <v>6342</v>
      </c>
      <c r="G207" s="10">
        <f>SUM(G189:G206)</f>
        <v>6957</v>
      </c>
    </row>
    <row r="209" spans="1:12" x14ac:dyDescent="0.25">
      <c r="A209" s="14" t="str">
        <f>+A187</f>
        <v>Wills</v>
      </c>
      <c r="F209" s="39">
        <f>+F187+F207</f>
        <v>116570</v>
      </c>
      <c r="G209" s="39">
        <f>+G187+G207</f>
        <v>127708</v>
      </c>
      <c r="J209" t="s">
        <v>13</v>
      </c>
    </row>
    <row r="211" spans="1:12" x14ac:dyDescent="0.25">
      <c r="B211" t="s">
        <v>14</v>
      </c>
      <c r="F211" s="7">
        <f>+F209-'[1]Base data'!B$2</f>
        <v>-324</v>
      </c>
      <c r="G211" s="7">
        <f>+G209-'[1]Base data'!C$2</f>
        <v>470</v>
      </c>
    </row>
    <row r="212" spans="1:12" x14ac:dyDescent="0.25">
      <c r="B212" t="s">
        <v>20</v>
      </c>
    </row>
    <row r="215" spans="1:12" x14ac:dyDescent="0.25">
      <c r="A215" s="13" t="str">
        <f>+I241</f>
        <v>La Trobe</v>
      </c>
      <c r="F215" s="7">
        <f>+'[1]Base data'!B38</f>
        <v>113306</v>
      </c>
      <c r="G215" s="7">
        <f>+'[1]Base data'!F38</f>
        <v>122917</v>
      </c>
      <c r="J215" t="s">
        <v>9</v>
      </c>
    </row>
    <row r="216" spans="1:12" ht="15.75" thickBot="1" x14ac:dyDescent="0.3"/>
    <row r="217" spans="1:12" ht="15.75" thickTop="1" x14ac:dyDescent="0.25">
      <c r="A217" t="s">
        <v>54</v>
      </c>
      <c r="B217">
        <v>21202129308</v>
      </c>
      <c r="C217">
        <v>2129308</v>
      </c>
      <c r="D217">
        <v>212021293</v>
      </c>
      <c r="E217" t="s">
        <v>55</v>
      </c>
      <c r="F217" s="7">
        <v>346</v>
      </c>
      <c r="G217" s="7">
        <v>380</v>
      </c>
      <c r="I217" s="8" t="s">
        <v>56</v>
      </c>
      <c r="J217" s="51" t="s">
        <v>57</v>
      </c>
      <c r="L217" s="8" t="str">
        <f t="shared" ref="L217:L241" si="11">IF(+I217=A217,"x","y")</f>
        <v>y</v>
      </c>
    </row>
    <row r="218" spans="1:12" x14ac:dyDescent="0.25">
      <c r="A218" t="s">
        <v>54</v>
      </c>
      <c r="B218">
        <v>21202129311</v>
      </c>
      <c r="C218">
        <v>2129311</v>
      </c>
      <c r="D218">
        <v>212021293</v>
      </c>
      <c r="E218" t="s">
        <v>55</v>
      </c>
      <c r="F218" s="7">
        <v>419</v>
      </c>
      <c r="G218" s="7">
        <v>460</v>
      </c>
      <c r="I218" s="8" t="s">
        <v>56</v>
      </c>
      <c r="J218" s="52"/>
      <c r="L218" s="8" t="str">
        <f t="shared" si="11"/>
        <v>y</v>
      </c>
    </row>
    <row r="219" spans="1:12" x14ac:dyDescent="0.25">
      <c r="A219" t="s">
        <v>54</v>
      </c>
      <c r="B219">
        <v>21202129314</v>
      </c>
      <c r="C219">
        <v>2129314</v>
      </c>
      <c r="D219">
        <v>212021293</v>
      </c>
      <c r="E219" t="s">
        <v>55</v>
      </c>
      <c r="F219" s="7">
        <v>570</v>
      </c>
      <c r="G219" s="7">
        <v>595</v>
      </c>
      <c r="I219" s="8" t="s">
        <v>56</v>
      </c>
      <c r="J219" s="52"/>
      <c r="L219" s="8" t="str">
        <f t="shared" si="11"/>
        <v>y</v>
      </c>
    </row>
    <row r="220" spans="1:12" x14ac:dyDescent="0.25">
      <c r="A220" t="s">
        <v>54</v>
      </c>
      <c r="B220">
        <v>21202129316</v>
      </c>
      <c r="C220">
        <v>2129316</v>
      </c>
      <c r="D220">
        <v>212021293</v>
      </c>
      <c r="E220" t="s">
        <v>55</v>
      </c>
      <c r="F220" s="7">
        <v>315</v>
      </c>
      <c r="G220" s="7">
        <v>346</v>
      </c>
      <c r="I220" s="8" t="s">
        <v>56</v>
      </c>
      <c r="J220" s="52"/>
      <c r="L220" s="8" t="str">
        <f t="shared" si="11"/>
        <v>y</v>
      </c>
    </row>
    <row r="221" spans="1:12" x14ac:dyDescent="0.25">
      <c r="A221" t="s">
        <v>54</v>
      </c>
      <c r="B221">
        <v>21202129317</v>
      </c>
      <c r="C221">
        <v>2129317</v>
      </c>
      <c r="D221">
        <v>212021293</v>
      </c>
      <c r="E221" t="s">
        <v>55</v>
      </c>
      <c r="F221" s="7">
        <v>305</v>
      </c>
      <c r="G221" s="7">
        <v>335</v>
      </c>
      <c r="I221" s="8" t="s">
        <v>56</v>
      </c>
      <c r="J221" s="52"/>
      <c r="L221" s="8" t="str">
        <f t="shared" si="11"/>
        <v>y</v>
      </c>
    </row>
    <row r="222" spans="1:12" x14ac:dyDescent="0.25">
      <c r="A222" t="s">
        <v>54</v>
      </c>
      <c r="B222">
        <v>21202129318</v>
      </c>
      <c r="C222">
        <v>2129318</v>
      </c>
      <c r="D222">
        <v>212021293</v>
      </c>
      <c r="E222" t="s">
        <v>55</v>
      </c>
      <c r="F222" s="7">
        <v>231</v>
      </c>
      <c r="G222" s="7">
        <v>253</v>
      </c>
      <c r="I222" s="8" t="s">
        <v>56</v>
      </c>
      <c r="J222" s="52"/>
      <c r="L222" s="8" t="str">
        <f t="shared" si="11"/>
        <v>y</v>
      </c>
    </row>
    <row r="223" spans="1:12" x14ac:dyDescent="0.25">
      <c r="A223" t="s">
        <v>54</v>
      </c>
      <c r="B223">
        <v>21202129320</v>
      </c>
      <c r="C223">
        <v>2129320</v>
      </c>
      <c r="D223">
        <v>212021293</v>
      </c>
      <c r="E223" t="s">
        <v>55</v>
      </c>
      <c r="F223" s="7">
        <v>331</v>
      </c>
      <c r="G223" s="7">
        <v>363</v>
      </c>
      <c r="I223" s="8" t="s">
        <v>56</v>
      </c>
      <c r="J223" s="52"/>
      <c r="L223" s="8" t="str">
        <f t="shared" si="11"/>
        <v>y</v>
      </c>
    </row>
    <row r="224" spans="1:12" x14ac:dyDescent="0.25">
      <c r="A224" t="s">
        <v>54</v>
      </c>
      <c r="B224">
        <v>21202129321</v>
      </c>
      <c r="C224">
        <v>2129321</v>
      </c>
      <c r="D224">
        <v>212021293</v>
      </c>
      <c r="E224" t="s">
        <v>55</v>
      </c>
      <c r="F224" s="7">
        <v>257</v>
      </c>
      <c r="G224" s="7">
        <v>282</v>
      </c>
      <c r="I224" s="8" t="s">
        <v>56</v>
      </c>
      <c r="J224" s="52"/>
      <c r="L224" s="8" t="str">
        <f t="shared" si="11"/>
        <v>y</v>
      </c>
    </row>
    <row r="225" spans="1:13" x14ac:dyDescent="0.25">
      <c r="A225" t="s">
        <v>54</v>
      </c>
      <c r="B225">
        <v>21202129325</v>
      </c>
      <c r="C225">
        <v>2129325</v>
      </c>
      <c r="D225">
        <v>212021293</v>
      </c>
      <c r="E225" t="s">
        <v>55</v>
      </c>
      <c r="F225" s="7">
        <v>298</v>
      </c>
      <c r="G225" s="7">
        <v>327</v>
      </c>
      <c r="I225" s="8" t="s">
        <v>56</v>
      </c>
      <c r="J225" s="52"/>
      <c r="L225" s="8" t="str">
        <f t="shared" si="11"/>
        <v>y</v>
      </c>
    </row>
    <row r="226" spans="1:13" x14ac:dyDescent="0.25">
      <c r="A226" t="s">
        <v>54</v>
      </c>
      <c r="B226">
        <v>21202129326</v>
      </c>
      <c r="C226">
        <v>2129326</v>
      </c>
      <c r="D226">
        <v>212021293</v>
      </c>
      <c r="E226" t="s">
        <v>55</v>
      </c>
      <c r="F226" s="7">
        <v>287</v>
      </c>
      <c r="G226" s="7">
        <v>315</v>
      </c>
      <c r="I226" s="8" t="s">
        <v>56</v>
      </c>
      <c r="J226" s="52"/>
      <c r="L226" s="8" t="str">
        <f t="shared" si="11"/>
        <v>y</v>
      </c>
    </row>
    <row r="227" spans="1:13" x14ac:dyDescent="0.25">
      <c r="A227" t="s">
        <v>54</v>
      </c>
      <c r="B227">
        <v>21202129343</v>
      </c>
      <c r="C227">
        <v>2129343</v>
      </c>
      <c r="D227">
        <v>212021293</v>
      </c>
      <c r="E227" t="s">
        <v>55</v>
      </c>
      <c r="F227" s="7">
        <v>351</v>
      </c>
      <c r="G227" s="7">
        <v>385</v>
      </c>
      <c r="I227" s="8" t="s">
        <v>56</v>
      </c>
      <c r="J227" s="52"/>
      <c r="L227" s="8" t="str">
        <f t="shared" si="11"/>
        <v>y</v>
      </c>
    </row>
    <row r="228" spans="1:13" x14ac:dyDescent="0.25">
      <c r="A228" t="s">
        <v>54</v>
      </c>
      <c r="B228">
        <v>21202129344</v>
      </c>
      <c r="C228">
        <v>2129344</v>
      </c>
      <c r="D228">
        <v>212021293</v>
      </c>
      <c r="E228" t="s">
        <v>55</v>
      </c>
      <c r="F228" s="7">
        <v>242</v>
      </c>
      <c r="G228" s="7">
        <v>265</v>
      </c>
      <c r="I228" s="8" t="s">
        <v>56</v>
      </c>
      <c r="J228" s="52"/>
      <c r="L228" s="8" t="str">
        <f t="shared" si="11"/>
        <v>y</v>
      </c>
    </row>
    <row r="229" spans="1:13" x14ac:dyDescent="0.25">
      <c r="A229" t="s">
        <v>54</v>
      </c>
      <c r="B229">
        <v>21202129347</v>
      </c>
      <c r="C229">
        <v>2129347</v>
      </c>
      <c r="D229">
        <v>212021293</v>
      </c>
      <c r="E229" t="s">
        <v>55</v>
      </c>
      <c r="F229" s="7">
        <v>227</v>
      </c>
      <c r="G229" s="7">
        <v>236</v>
      </c>
      <c r="I229" s="8" t="s">
        <v>56</v>
      </c>
      <c r="J229" s="52"/>
      <c r="L229" s="8" t="str">
        <f t="shared" si="11"/>
        <v>y</v>
      </c>
    </row>
    <row r="230" spans="1:13" x14ac:dyDescent="0.25">
      <c r="A230" t="s">
        <v>54</v>
      </c>
      <c r="B230">
        <v>21202129349</v>
      </c>
      <c r="C230">
        <v>2129349</v>
      </c>
      <c r="D230">
        <v>212021293</v>
      </c>
      <c r="E230" t="s">
        <v>55</v>
      </c>
      <c r="F230" s="7">
        <v>146</v>
      </c>
      <c r="G230" s="7">
        <v>160</v>
      </c>
      <c r="I230" s="8" t="s">
        <v>56</v>
      </c>
      <c r="J230" s="52"/>
      <c r="L230" s="8" t="str">
        <f t="shared" si="11"/>
        <v>y</v>
      </c>
    </row>
    <row r="231" spans="1:13" x14ac:dyDescent="0.25">
      <c r="A231" t="s">
        <v>54</v>
      </c>
      <c r="B231">
        <v>21202129355</v>
      </c>
      <c r="C231">
        <v>2129355</v>
      </c>
      <c r="D231">
        <v>212021293</v>
      </c>
      <c r="E231" t="s">
        <v>55</v>
      </c>
      <c r="F231" s="7">
        <v>286</v>
      </c>
      <c r="G231" s="7">
        <v>314</v>
      </c>
      <c r="I231" s="8" t="s">
        <v>56</v>
      </c>
      <c r="J231" s="52"/>
      <c r="L231" s="8" t="str">
        <f t="shared" si="11"/>
        <v>y</v>
      </c>
    </row>
    <row r="232" spans="1:13" ht="15.75" thickBot="1" x14ac:dyDescent="0.3">
      <c r="A232" t="s">
        <v>54</v>
      </c>
      <c r="B232">
        <v>21202129357</v>
      </c>
      <c r="C232">
        <v>2129357</v>
      </c>
      <c r="D232">
        <v>212021293</v>
      </c>
      <c r="E232" t="s">
        <v>55</v>
      </c>
      <c r="F232" s="7">
        <v>335</v>
      </c>
      <c r="G232" s="7">
        <v>367</v>
      </c>
      <c r="I232" s="8" t="s">
        <v>56</v>
      </c>
      <c r="J232" s="53"/>
      <c r="L232" s="8" t="str">
        <f t="shared" si="11"/>
        <v>y</v>
      </c>
    </row>
    <row r="233" spans="1:13" ht="16.5" outlineLevel="1" collapsed="1" thickTop="1" thickBot="1" x14ac:dyDescent="0.3">
      <c r="A233" t="s">
        <v>54</v>
      </c>
      <c r="B233" s="15" t="s">
        <v>167</v>
      </c>
      <c r="C233" t="s">
        <v>58</v>
      </c>
      <c r="F233" s="7">
        <v>6803</v>
      </c>
      <c r="G233" s="7">
        <v>7456</v>
      </c>
      <c r="H233" s="16"/>
      <c r="I233" s="8" t="s">
        <v>56</v>
      </c>
      <c r="L233" s="8" t="str">
        <f t="shared" si="11"/>
        <v>y</v>
      </c>
      <c r="M233" t="str">
        <f>LEFT(B233,LEN(B233)-5)</f>
        <v>Berwick - South Wes</v>
      </c>
    </row>
    <row r="234" spans="1:13" ht="15.75" thickTop="1" x14ac:dyDescent="0.25">
      <c r="A234" s="8" t="s">
        <v>44</v>
      </c>
      <c r="B234" s="8">
        <v>21201128908</v>
      </c>
      <c r="C234" s="8">
        <v>2128908</v>
      </c>
      <c r="D234" s="8">
        <v>212011289</v>
      </c>
      <c r="E234" s="8" t="s">
        <v>59</v>
      </c>
      <c r="F234" s="8">
        <v>271</v>
      </c>
      <c r="G234" s="8">
        <v>291</v>
      </c>
      <c r="H234" s="9">
        <v>7.3800738007380073E-2</v>
      </c>
      <c r="I234" s="8" t="s">
        <v>56</v>
      </c>
      <c r="J234" s="66" t="s">
        <v>60</v>
      </c>
      <c r="L234" s="8" t="str">
        <f t="shared" si="11"/>
        <v>y</v>
      </c>
    </row>
    <row r="235" spans="1:13" x14ac:dyDescent="0.25">
      <c r="A235" s="8" t="s">
        <v>44</v>
      </c>
      <c r="B235" s="8">
        <v>21201128910</v>
      </c>
      <c r="C235" s="8">
        <v>2128910</v>
      </c>
      <c r="D235" s="8">
        <v>212011289</v>
      </c>
      <c r="E235" s="8" t="s">
        <v>59</v>
      </c>
      <c r="F235" s="8">
        <v>24</v>
      </c>
      <c r="G235" s="8">
        <v>26</v>
      </c>
      <c r="H235" s="9">
        <v>8.3333333333333329E-2</v>
      </c>
      <c r="I235" s="8" t="s">
        <v>56</v>
      </c>
      <c r="J235" s="67"/>
      <c r="L235" s="8" t="str">
        <f t="shared" si="11"/>
        <v>y</v>
      </c>
    </row>
    <row r="236" spans="1:13" x14ac:dyDescent="0.25">
      <c r="A236" s="8" t="s">
        <v>44</v>
      </c>
      <c r="B236" s="8">
        <v>21201128914</v>
      </c>
      <c r="C236" s="8">
        <v>2128914</v>
      </c>
      <c r="D236" s="8">
        <v>212011289</v>
      </c>
      <c r="E236" s="8" t="s">
        <v>59</v>
      </c>
      <c r="F236" s="8">
        <v>135</v>
      </c>
      <c r="G236" s="8">
        <v>148</v>
      </c>
      <c r="H236" s="9">
        <v>9.6296296296296297E-2</v>
      </c>
      <c r="I236" s="8" t="s">
        <v>56</v>
      </c>
      <c r="J236" s="67"/>
      <c r="L236" s="8" t="str">
        <f t="shared" si="11"/>
        <v>y</v>
      </c>
    </row>
    <row r="237" spans="1:13" x14ac:dyDescent="0.25">
      <c r="A237" s="8" t="s">
        <v>44</v>
      </c>
      <c r="B237" s="8">
        <v>21201128915</v>
      </c>
      <c r="C237" s="8">
        <v>2128915</v>
      </c>
      <c r="D237" s="8">
        <v>212011289</v>
      </c>
      <c r="E237" s="8" t="s">
        <v>59</v>
      </c>
      <c r="F237" s="8">
        <v>57</v>
      </c>
      <c r="G237" s="8">
        <v>51</v>
      </c>
      <c r="H237" s="9">
        <v>-0.10526315789473684</v>
      </c>
      <c r="I237" s="8" t="s">
        <v>56</v>
      </c>
      <c r="J237" s="67"/>
      <c r="L237" s="8" t="str">
        <f t="shared" si="11"/>
        <v>y</v>
      </c>
    </row>
    <row r="238" spans="1:13" x14ac:dyDescent="0.25">
      <c r="A238" s="8" t="s">
        <v>44</v>
      </c>
      <c r="B238" s="8">
        <v>21201128916</v>
      </c>
      <c r="C238" s="8">
        <v>2128916</v>
      </c>
      <c r="D238" s="8">
        <v>212011289</v>
      </c>
      <c r="E238" s="8" t="s">
        <v>59</v>
      </c>
      <c r="F238" s="8">
        <v>259</v>
      </c>
      <c r="G238" s="8">
        <v>268</v>
      </c>
      <c r="H238" s="9">
        <v>3.4749034749034749E-2</v>
      </c>
      <c r="I238" s="8" t="s">
        <v>56</v>
      </c>
      <c r="J238" s="67"/>
      <c r="L238" s="8" t="str">
        <f t="shared" si="11"/>
        <v>y</v>
      </c>
    </row>
    <row r="239" spans="1:13" outlineLevel="2" x14ac:dyDescent="0.25">
      <c r="A239" t="s">
        <v>44</v>
      </c>
      <c r="B239">
        <v>21201128953</v>
      </c>
      <c r="C239">
        <v>2128953</v>
      </c>
      <c r="D239">
        <v>212011289</v>
      </c>
      <c r="E239" t="s">
        <v>59</v>
      </c>
      <c r="F239" s="7">
        <v>2</v>
      </c>
      <c r="G239" s="7">
        <v>0</v>
      </c>
      <c r="H239" s="16">
        <f t="shared" ref="H239" si="12">(G239-F239)/F239</f>
        <v>-1</v>
      </c>
      <c r="I239" s="8" t="s">
        <v>56</v>
      </c>
      <c r="J239" s="67"/>
    </row>
    <row r="240" spans="1:13" x14ac:dyDescent="0.25">
      <c r="A240" s="8" t="s">
        <v>44</v>
      </c>
      <c r="B240" s="8">
        <v>21201128951</v>
      </c>
      <c r="C240" s="8">
        <v>2128951</v>
      </c>
      <c r="D240" s="8">
        <v>212011289</v>
      </c>
      <c r="E240" s="8" t="s">
        <v>59</v>
      </c>
      <c r="F240" s="8">
        <v>248</v>
      </c>
      <c r="G240" s="8">
        <v>258</v>
      </c>
      <c r="H240" s="9">
        <v>4.0322580645161289E-2</v>
      </c>
      <c r="I240" s="8" t="s">
        <v>56</v>
      </c>
      <c r="J240" s="67"/>
      <c r="L240" s="8" t="str">
        <f t="shared" si="11"/>
        <v>y</v>
      </c>
    </row>
    <row r="241" spans="1:12" ht="15.75" thickBot="1" x14ac:dyDescent="0.3">
      <c r="A241" s="8" t="s">
        <v>44</v>
      </c>
      <c r="B241" s="8">
        <v>21201128952</v>
      </c>
      <c r="C241" s="8">
        <v>2128952</v>
      </c>
      <c r="D241" s="8">
        <v>212011289</v>
      </c>
      <c r="E241" s="8" t="s">
        <v>59</v>
      </c>
      <c r="F241" s="8">
        <v>173</v>
      </c>
      <c r="G241" s="8">
        <v>186</v>
      </c>
      <c r="H241" s="9">
        <v>7.5144508670520235E-2</v>
      </c>
      <c r="I241" s="8" t="s">
        <v>56</v>
      </c>
      <c r="J241" s="68"/>
      <c r="L241" s="8" t="str">
        <f t="shared" si="11"/>
        <v>y</v>
      </c>
    </row>
    <row r="242" spans="1:12" ht="16.5" thickTop="1" thickBot="1" x14ac:dyDescent="0.3">
      <c r="F242" s="19">
        <f>SUM(F217:F241)</f>
        <v>12918</v>
      </c>
      <c r="G242" s="19">
        <f>SUM(G217:G241)</f>
        <v>14067</v>
      </c>
    </row>
    <row r="244" spans="1:12" x14ac:dyDescent="0.25">
      <c r="A244" s="14" t="str">
        <f>+A215</f>
        <v>La Trobe</v>
      </c>
      <c r="F244" s="39">
        <f>+F215+F242-F705</f>
        <v>120165</v>
      </c>
      <c r="G244" s="39">
        <f>+G215+G242-G705</f>
        <v>130351</v>
      </c>
      <c r="J244" t="s">
        <v>13</v>
      </c>
    </row>
    <row r="246" spans="1:12" x14ac:dyDescent="0.25">
      <c r="B246" t="s">
        <v>14</v>
      </c>
      <c r="F246" s="7">
        <f>+F244-'[1]Base data'!B$2</f>
        <v>3271</v>
      </c>
      <c r="G246" s="7">
        <f>+G244-'[1]Base data'!C$2</f>
        <v>3113</v>
      </c>
    </row>
    <row r="247" spans="1:12" x14ac:dyDescent="0.25">
      <c r="B247" t="s">
        <v>61</v>
      </c>
      <c r="F247" s="7"/>
      <c r="G247" s="7"/>
    </row>
    <row r="248" spans="1:12" x14ac:dyDescent="0.25">
      <c r="B248" t="s">
        <v>62</v>
      </c>
      <c r="F248">
        <f>+F705</f>
        <v>6059</v>
      </c>
      <c r="G248">
        <f>+G705</f>
        <v>6633</v>
      </c>
    </row>
    <row r="250" spans="1:12" x14ac:dyDescent="0.25">
      <c r="A250" s="13" t="str">
        <f>+I260</f>
        <v>Scullin</v>
      </c>
      <c r="F250" s="7">
        <f>+'[1]Base data'!B13</f>
        <v>111244</v>
      </c>
      <c r="G250" s="7">
        <f>+'[1]Base data'!F13</f>
        <v>121016</v>
      </c>
      <c r="J250" t="s">
        <v>9</v>
      </c>
    </row>
    <row r="251" spans="1:12" ht="15.75" thickBot="1" x14ac:dyDescent="0.3"/>
    <row r="252" spans="1:12" x14ac:dyDescent="0.25">
      <c r="A252" s="8" t="s">
        <v>10</v>
      </c>
      <c r="B252" s="8">
        <v>20904143713</v>
      </c>
      <c r="C252" s="8">
        <v>2143713</v>
      </c>
      <c r="D252" s="8">
        <v>209041437</v>
      </c>
      <c r="E252" s="8" t="s">
        <v>63</v>
      </c>
      <c r="F252" s="8">
        <v>220</v>
      </c>
      <c r="G252" s="8">
        <v>241</v>
      </c>
      <c r="H252" s="9">
        <v>9.5454545454545459E-2</v>
      </c>
      <c r="I252" s="8" t="s">
        <v>64</v>
      </c>
      <c r="J252" s="79" t="s">
        <v>65</v>
      </c>
      <c r="L252" s="8" t="str">
        <f t="shared" ref="L252:L260" si="13">IF(+I252=A252,"x","y")</f>
        <v>y</v>
      </c>
    </row>
    <row r="253" spans="1:12" x14ac:dyDescent="0.25">
      <c r="A253" s="8" t="s">
        <v>10</v>
      </c>
      <c r="B253" s="8">
        <v>20904143719</v>
      </c>
      <c r="C253" s="8">
        <v>2143719</v>
      </c>
      <c r="D253" s="8">
        <v>209041437</v>
      </c>
      <c r="E253" s="8" t="s">
        <v>63</v>
      </c>
      <c r="F253" s="8">
        <v>674</v>
      </c>
      <c r="G253" s="8">
        <v>739</v>
      </c>
      <c r="H253" s="9">
        <v>9.6439169139465875E-2</v>
      </c>
      <c r="I253" s="8" t="s">
        <v>64</v>
      </c>
      <c r="J253" s="80"/>
      <c r="L253" s="8" t="str">
        <f t="shared" si="13"/>
        <v>y</v>
      </c>
    </row>
    <row r="254" spans="1:12" x14ac:dyDescent="0.25">
      <c r="A254" s="8" t="s">
        <v>10</v>
      </c>
      <c r="B254" s="8">
        <v>20904143720</v>
      </c>
      <c r="C254" s="8">
        <v>2143720</v>
      </c>
      <c r="D254" s="8">
        <v>209041437</v>
      </c>
      <c r="E254" s="8" t="s">
        <v>63</v>
      </c>
      <c r="F254" s="8">
        <v>538</v>
      </c>
      <c r="G254" s="8">
        <v>590</v>
      </c>
      <c r="H254" s="9">
        <v>9.6654275092936809E-2</v>
      </c>
      <c r="I254" s="8" t="s">
        <v>64</v>
      </c>
      <c r="J254" s="80"/>
      <c r="L254" s="8" t="str">
        <f t="shared" si="13"/>
        <v>y</v>
      </c>
    </row>
    <row r="255" spans="1:12" x14ac:dyDescent="0.25">
      <c r="A255" s="8" t="s">
        <v>10</v>
      </c>
      <c r="B255" s="8">
        <v>20904143724</v>
      </c>
      <c r="C255" s="8">
        <v>2143724</v>
      </c>
      <c r="D255" s="8">
        <v>209041437</v>
      </c>
      <c r="E255" s="8" t="s">
        <v>63</v>
      </c>
      <c r="F255" s="8">
        <v>261</v>
      </c>
      <c r="G255" s="8">
        <v>280</v>
      </c>
      <c r="H255" s="9">
        <v>7.2796934865900387E-2</v>
      </c>
      <c r="I255" s="8" t="s">
        <v>64</v>
      </c>
      <c r="J255" s="80"/>
      <c r="L255" s="8" t="str">
        <f t="shared" si="13"/>
        <v>y</v>
      </c>
    </row>
    <row r="256" spans="1:12" x14ac:dyDescent="0.25">
      <c r="A256" s="8" t="s">
        <v>10</v>
      </c>
      <c r="B256" s="8">
        <v>20904143725</v>
      </c>
      <c r="C256" s="8">
        <v>2143725</v>
      </c>
      <c r="D256" s="8">
        <v>209041437</v>
      </c>
      <c r="E256" s="8" t="s">
        <v>63</v>
      </c>
      <c r="F256" s="8">
        <v>386</v>
      </c>
      <c r="G256" s="8">
        <v>423</v>
      </c>
      <c r="H256" s="9">
        <v>9.585492227979274E-2</v>
      </c>
      <c r="I256" s="8" t="s">
        <v>64</v>
      </c>
      <c r="J256" s="80"/>
      <c r="L256" s="8" t="str">
        <f t="shared" si="13"/>
        <v>y</v>
      </c>
    </row>
    <row r="257" spans="1:13" x14ac:dyDescent="0.25">
      <c r="A257" s="8" t="s">
        <v>10</v>
      </c>
      <c r="B257" s="8">
        <v>20904143726</v>
      </c>
      <c r="C257" s="8">
        <v>2143726</v>
      </c>
      <c r="D257" s="8">
        <v>209041437</v>
      </c>
      <c r="E257" s="8" t="s">
        <v>63</v>
      </c>
      <c r="F257" s="8">
        <v>417</v>
      </c>
      <c r="G257" s="8">
        <v>457</v>
      </c>
      <c r="H257" s="9">
        <v>9.5923261390887291E-2</v>
      </c>
      <c r="I257" s="8" t="s">
        <v>64</v>
      </c>
      <c r="J257" s="80"/>
      <c r="L257" s="8" t="str">
        <f t="shared" si="13"/>
        <v>y</v>
      </c>
    </row>
    <row r="258" spans="1:13" x14ac:dyDescent="0.25">
      <c r="A258" s="8" t="s">
        <v>10</v>
      </c>
      <c r="B258" s="8">
        <v>20904143728</v>
      </c>
      <c r="C258" s="8">
        <v>2143728</v>
      </c>
      <c r="D258" s="8">
        <v>209041437</v>
      </c>
      <c r="E258" s="8" t="s">
        <v>63</v>
      </c>
      <c r="F258" s="8">
        <v>372</v>
      </c>
      <c r="G258" s="8">
        <v>408</v>
      </c>
      <c r="H258" s="9">
        <v>9.6774193548387094E-2</v>
      </c>
      <c r="I258" s="8" t="s">
        <v>64</v>
      </c>
      <c r="J258" s="80"/>
      <c r="L258" s="8" t="str">
        <f t="shared" si="13"/>
        <v>y</v>
      </c>
    </row>
    <row r="259" spans="1:13" x14ac:dyDescent="0.25">
      <c r="A259" s="8" t="s">
        <v>10</v>
      </c>
      <c r="B259" s="8">
        <v>20904143732</v>
      </c>
      <c r="C259" s="8">
        <v>2143732</v>
      </c>
      <c r="D259" s="8">
        <v>209041437</v>
      </c>
      <c r="E259" s="8" t="s">
        <v>63</v>
      </c>
      <c r="F259" s="8">
        <v>238</v>
      </c>
      <c r="G259" s="8">
        <v>261</v>
      </c>
      <c r="H259" s="9">
        <v>9.6638655462184878E-2</v>
      </c>
      <c r="I259" s="8" t="s">
        <v>64</v>
      </c>
      <c r="J259" s="80"/>
      <c r="L259" s="8" t="str">
        <f t="shared" si="13"/>
        <v>y</v>
      </c>
    </row>
    <row r="260" spans="1:13" ht="15.75" thickBot="1" x14ac:dyDescent="0.3">
      <c r="A260" s="8" t="s">
        <v>10</v>
      </c>
      <c r="B260" s="8">
        <v>20904143748</v>
      </c>
      <c r="C260" s="8">
        <v>2143748</v>
      </c>
      <c r="D260" s="8">
        <v>209041437</v>
      </c>
      <c r="E260" s="8" t="s">
        <v>63</v>
      </c>
      <c r="F260" s="8">
        <v>239</v>
      </c>
      <c r="G260" s="8">
        <v>262</v>
      </c>
      <c r="H260" s="9">
        <v>9.6234309623430964E-2</v>
      </c>
      <c r="I260" s="8" t="s">
        <v>64</v>
      </c>
      <c r="J260" s="81"/>
      <c r="L260" s="8" t="str">
        <f t="shared" si="13"/>
        <v>y</v>
      </c>
    </row>
    <row r="261" spans="1:13" ht="15.75" thickBot="1" x14ac:dyDescent="0.3">
      <c r="F261" s="10">
        <f>SUM(F252:F260)</f>
        <v>3345</v>
      </c>
      <c r="G261" s="10">
        <f>SUM(G252:G260)</f>
        <v>3661</v>
      </c>
    </row>
    <row r="263" spans="1:13" x14ac:dyDescent="0.25">
      <c r="A263" s="14" t="str">
        <f>+A250</f>
        <v>Scullin</v>
      </c>
      <c r="F263" s="39">
        <f>+F250+F261</f>
        <v>114589</v>
      </c>
      <c r="G263" s="39">
        <f>+G250+G261</f>
        <v>124677</v>
      </c>
      <c r="J263" t="s">
        <v>13</v>
      </c>
    </row>
    <row r="265" spans="1:13" x14ac:dyDescent="0.25">
      <c r="B265" t="s">
        <v>14</v>
      </c>
      <c r="F265" s="7">
        <f>+F263-'[1]Base data'!B$2</f>
        <v>-2305</v>
      </c>
      <c r="G265" s="7">
        <f>+G263-'[1]Base data'!C$2</f>
        <v>-2561</v>
      </c>
    </row>
    <row r="266" spans="1:13" x14ac:dyDescent="0.25">
      <c r="B266" t="s">
        <v>20</v>
      </c>
    </row>
    <row r="269" spans="1:13" x14ac:dyDescent="0.25">
      <c r="A269" s="13" t="s">
        <v>43</v>
      </c>
      <c r="F269" s="7">
        <f>+'[1]Base data'!B18</f>
        <v>114082</v>
      </c>
      <c r="G269" s="7">
        <f>+'[1]Base data'!F18</f>
        <v>122185</v>
      </c>
      <c r="J269" t="s">
        <v>9</v>
      </c>
    </row>
    <row r="271" spans="1:13" x14ac:dyDescent="0.25">
      <c r="A271" s="8" t="s">
        <v>44</v>
      </c>
      <c r="B271" s="8">
        <v>21105127601</v>
      </c>
      <c r="C271" s="8">
        <v>2127601</v>
      </c>
      <c r="D271" s="8">
        <v>211051276</v>
      </c>
      <c r="E271" s="8" t="s">
        <v>45</v>
      </c>
      <c r="F271" s="8">
        <v>149</v>
      </c>
      <c r="G271" s="8">
        <v>163</v>
      </c>
      <c r="H271" s="9">
        <v>9.3959731543624164E-2</v>
      </c>
      <c r="I271" s="8" t="s">
        <v>43</v>
      </c>
      <c r="L271" s="8" t="str">
        <f t="shared" ref="L271:L334" si="14">IF(+I271=A271,"x","y")</f>
        <v>y</v>
      </c>
      <c r="M271" t="s">
        <v>12</v>
      </c>
    </row>
    <row r="272" spans="1:13" x14ac:dyDescent="0.25">
      <c r="A272" s="8" t="s">
        <v>44</v>
      </c>
      <c r="B272" s="8">
        <v>21105127602</v>
      </c>
      <c r="C272" s="8">
        <v>2127602</v>
      </c>
      <c r="D272" s="8">
        <v>211051276</v>
      </c>
      <c r="E272" s="8" t="s">
        <v>45</v>
      </c>
      <c r="F272" s="8">
        <v>239</v>
      </c>
      <c r="G272" s="8">
        <v>262</v>
      </c>
      <c r="H272" s="9">
        <v>9.6234309623430964E-2</v>
      </c>
      <c r="I272" s="8" t="s">
        <v>43</v>
      </c>
      <c r="L272" s="8" t="str">
        <f t="shared" si="14"/>
        <v>y</v>
      </c>
      <c r="M272" t="s">
        <v>12</v>
      </c>
    </row>
    <row r="273" spans="1:13" x14ac:dyDescent="0.25">
      <c r="A273" s="8" t="s">
        <v>44</v>
      </c>
      <c r="B273" s="8">
        <v>21105127603</v>
      </c>
      <c r="C273" s="8">
        <v>2127603</v>
      </c>
      <c r="D273" s="8">
        <v>211051276</v>
      </c>
      <c r="E273" s="8" t="s">
        <v>45</v>
      </c>
      <c r="F273" s="8">
        <v>465</v>
      </c>
      <c r="G273" s="8">
        <v>503</v>
      </c>
      <c r="H273" s="9">
        <v>8.1720430107526887E-2</v>
      </c>
      <c r="I273" s="8" t="s">
        <v>43</v>
      </c>
      <c r="L273" s="8" t="str">
        <f t="shared" si="14"/>
        <v>y</v>
      </c>
      <c r="M273" t="s">
        <v>12</v>
      </c>
    </row>
    <row r="274" spans="1:13" x14ac:dyDescent="0.25">
      <c r="A274" s="8" t="s">
        <v>44</v>
      </c>
      <c r="B274" s="8">
        <v>21105127604</v>
      </c>
      <c r="C274" s="8">
        <v>2127604</v>
      </c>
      <c r="D274" s="8">
        <v>211051276</v>
      </c>
      <c r="E274" s="8" t="s">
        <v>45</v>
      </c>
      <c r="F274" s="8">
        <v>286</v>
      </c>
      <c r="G274" s="8">
        <v>314</v>
      </c>
      <c r="H274" s="9">
        <v>9.7902097902097904E-2</v>
      </c>
      <c r="I274" s="8" t="s">
        <v>43</v>
      </c>
      <c r="L274" s="8" t="str">
        <f t="shared" si="14"/>
        <v>y</v>
      </c>
      <c r="M274" t="s">
        <v>12</v>
      </c>
    </row>
    <row r="275" spans="1:13" x14ac:dyDescent="0.25">
      <c r="A275" s="8" t="s">
        <v>44</v>
      </c>
      <c r="B275" s="8">
        <v>21105127605</v>
      </c>
      <c r="C275" s="8">
        <v>2127605</v>
      </c>
      <c r="D275" s="8">
        <v>211051276</v>
      </c>
      <c r="E275" s="8" t="s">
        <v>45</v>
      </c>
      <c r="F275" s="8">
        <v>245</v>
      </c>
      <c r="G275" s="8">
        <v>269</v>
      </c>
      <c r="H275" s="9">
        <v>9.7959183673469383E-2</v>
      </c>
      <c r="I275" s="8" t="s">
        <v>43</v>
      </c>
      <c r="L275" s="8" t="str">
        <f t="shared" si="14"/>
        <v>y</v>
      </c>
      <c r="M275" t="s">
        <v>12</v>
      </c>
    </row>
    <row r="276" spans="1:13" x14ac:dyDescent="0.25">
      <c r="A276" s="8" t="s">
        <v>44</v>
      </c>
      <c r="B276" s="8">
        <v>21105127606</v>
      </c>
      <c r="C276" s="8">
        <v>2127606</v>
      </c>
      <c r="D276" s="8">
        <v>211051276</v>
      </c>
      <c r="E276" s="8" t="s">
        <v>45</v>
      </c>
      <c r="F276" s="8">
        <v>359</v>
      </c>
      <c r="G276" s="8">
        <v>379</v>
      </c>
      <c r="H276" s="9">
        <v>5.5710306406685235E-2</v>
      </c>
      <c r="I276" s="8" t="s">
        <v>43</v>
      </c>
      <c r="L276" s="8" t="str">
        <f t="shared" si="14"/>
        <v>y</v>
      </c>
      <c r="M276" t="s">
        <v>12</v>
      </c>
    </row>
    <row r="277" spans="1:13" x14ac:dyDescent="0.25">
      <c r="A277" s="8" t="s">
        <v>44</v>
      </c>
      <c r="B277" s="8">
        <v>21105127607</v>
      </c>
      <c r="C277" s="8">
        <v>2127607</v>
      </c>
      <c r="D277" s="8">
        <v>211051276</v>
      </c>
      <c r="E277" s="8" t="s">
        <v>45</v>
      </c>
      <c r="F277" s="8">
        <v>326</v>
      </c>
      <c r="G277" s="8">
        <v>358</v>
      </c>
      <c r="H277" s="9">
        <v>9.815950920245399E-2</v>
      </c>
      <c r="I277" s="8" t="s">
        <v>43</v>
      </c>
      <c r="L277" s="8" t="str">
        <f t="shared" si="14"/>
        <v>y</v>
      </c>
      <c r="M277" t="s">
        <v>12</v>
      </c>
    </row>
    <row r="278" spans="1:13" x14ac:dyDescent="0.25">
      <c r="A278" s="8" t="s">
        <v>44</v>
      </c>
      <c r="B278" s="8">
        <v>21105127608</v>
      </c>
      <c r="C278" s="8">
        <v>2127608</v>
      </c>
      <c r="D278" s="8">
        <v>211051276</v>
      </c>
      <c r="E278" s="8" t="s">
        <v>45</v>
      </c>
      <c r="F278" s="8">
        <v>275</v>
      </c>
      <c r="G278" s="8">
        <v>299</v>
      </c>
      <c r="H278" s="9">
        <v>8.727272727272728E-2</v>
      </c>
      <c r="I278" s="8" t="s">
        <v>43</v>
      </c>
      <c r="L278" s="8" t="str">
        <f t="shared" si="14"/>
        <v>y</v>
      </c>
      <c r="M278" t="s">
        <v>12</v>
      </c>
    </row>
    <row r="279" spans="1:13" x14ac:dyDescent="0.25">
      <c r="A279" s="8" t="s">
        <v>44</v>
      </c>
      <c r="B279" s="8">
        <v>21105127609</v>
      </c>
      <c r="C279" s="8">
        <v>2127609</v>
      </c>
      <c r="D279" s="8">
        <v>211051276</v>
      </c>
      <c r="E279" s="8" t="s">
        <v>45</v>
      </c>
      <c r="F279" s="8">
        <v>311</v>
      </c>
      <c r="G279" s="8">
        <v>341</v>
      </c>
      <c r="H279" s="9">
        <v>9.6463022508038579E-2</v>
      </c>
      <c r="I279" s="8" t="s">
        <v>43</v>
      </c>
      <c r="L279" s="8" t="str">
        <f t="shared" si="14"/>
        <v>y</v>
      </c>
      <c r="M279" t="s">
        <v>12</v>
      </c>
    </row>
    <row r="280" spans="1:13" x14ac:dyDescent="0.25">
      <c r="A280" s="8" t="s">
        <v>44</v>
      </c>
      <c r="B280" s="8">
        <v>21105127610</v>
      </c>
      <c r="C280" s="8">
        <v>2127610</v>
      </c>
      <c r="D280" s="8">
        <v>211051276</v>
      </c>
      <c r="E280" s="8" t="s">
        <v>45</v>
      </c>
      <c r="F280" s="8">
        <v>590</v>
      </c>
      <c r="G280" s="8">
        <v>647</v>
      </c>
      <c r="H280" s="9">
        <v>9.6610169491525427E-2</v>
      </c>
      <c r="I280" s="8" t="s">
        <v>43</v>
      </c>
      <c r="L280" s="8" t="str">
        <f t="shared" si="14"/>
        <v>y</v>
      </c>
      <c r="M280" t="s">
        <v>12</v>
      </c>
    </row>
    <row r="281" spans="1:13" x14ac:dyDescent="0.25">
      <c r="A281" s="8" t="s">
        <v>44</v>
      </c>
      <c r="B281" s="8">
        <v>21105127611</v>
      </c>
      <c r="C281" s="8">
        <v>2127611</v>
      </c>
      <c r="D281" s="8">
        <v>211051276</v>
      </c>
      <c r="E281" s="8" t="s">
        <v>45</v>
      </c>
      <c r="F281" s="8">
        <v>260</v>
      </c>
      <c r="G281" s="8">
        <v>285</v>
      </c>
      <c r="H281" s="9">
        <v>9.6153846153846159E-2</v>
      </c>
      <c r="I281" s="8" t="s">
        <v>43</v>
      </c>
      <c r="L281" s="8" t="str">
        <f t="shared" si="14"/>
        <v>y</v>
      </c>
      <c r="M281" t="s">
        <v>12</v>
      </c>
    </row>
    <row r="282" spans="1:13" x14ac:dyDescent="0.25">
      <c r="A282" s="8" t="s">
        <v>44</v>
      </c>
      <c r="B282" s="8">
        <v>21105127612</v>
      </c>
      <c r="C282" s="8">
        <v>2127612</v>
      </c>
      <c r="D282" s="8">
        <v>211051276</v>
      </c>
      <c r="E282" s="8" t="s">
        <v>45</v>
      </c>
      <c r="F282" s="8">
        <v>242</v>
      </c>
      <c r="G282" s="8">
        <v>265</v>
      </c>
      <c r="H282" s="9">
        <v>9.5041322314049589E-2</v>
      </c>
      <c r="I282" s="8" t="s">
        <v>43</v>
      </c>
      <c r="L282" s="8" t="str">
        <f t="shared" si="14"/>
        <v>y</v>
      </c>
      <c r="M282" t="s">
        <v>12</v>
      </c>
    </row>
    <row r="283" spans="1:13" x14ac:dyDescent="0.25">
      <c r="A283" s="8" t="s">
        <v>44</v>
      </c>
      <c r="B283" s="8">
        <v>21105127613</v>
      </c>
      <c r="C283" s="8">
        <v>2127613</v>
      </c>
      <c r="D283" s="8">
        <v>211051276</v>
      </c>
      <c r="E283" s="8" t="s">
        <v>45</v>
      </c>
      <c r="F283" s="8">
        <v>435</v>
      </c>
      <c r="G283" s="8">
        <v>477</v>
      </c>
      <c r="H283" s="9">
        <v>9.6551724137931033E-2</v>
      </c>
      <c r="I283" s="8" t="s">
        <v>43</v>
      </c>
      <c r="L283" s="8" t="str">
        <f t="shared" si="14"/>
        <v>y</v>
      </c>
      <c r="M283" t="s">
        <v>12</v>
      </c>
    </row>
    <row r="284" spans="1:13" x14ac:dyDescent="0.25">
      <c r="A284" s="8" t="s">
        <v>44</v>
      </c>
      <c r="B284" s="8">
        <v>21105127614</v>
      </c>
      <c r="C284" s="8">
        <v>2127614</v>
      </c>
      <c r="D284" s="8">
        <v>211051276</v>
      </c>
      <c r="E284" s="8" t="s">
        <v>45</v>
      </c>
      <c r="F284" s="8">
        <v>433</v>
      </c>
      <c r="G284" s="8">
        <v>475</v>
      </c>
      <c r="H284" s="9">
        <v>9.6997690531177835E-2</v>
      </c>
      <c r="I284" s="8" t="s">
        <v>43</v>
      </c>
      <c r="L284" s="8" t="str">
        <f t="shared" si="14"/>
        <v>y</v>
      </c>
      <c r="M284" t="s">
        <v>12</v>
      </c>
    </row>
    <row r="285" spans="1:13" x14ac:dyDescent="0.25">
      <c r="A285" s="8" t="s">
        <v>44</v>
      </c>
      <c r="B285" s="8">
        <v>21105127615</v>
      </c>
      <c r="C285" s="8">
        <v>2127615</v>
      </c>
      <c r="D285" s="8">
        <v>211051276</v>
      </c>
      <c r="E285" s="8" t="s">
        <v>45</v>
      </c>
      <c r="F285" s="8">
        <v>2</v>
      </c>
      <c r="G285" s="8">
        <v>1</v>
      </c>
      <c r="H285" s="9">
        <v>-0.5</v>
      </c>
      <c r="I285" s="8" t="s">
        <v>43</v>
      </c>
      <c r="L285" s="8" t="str">
        <f t="shared" si="14"/>
        <v>y</v>
      </c>
      <c r="M285" t="s">
        <v>12</v>
      </c>
    </row>
    <row r="286" spans="1:13" x14ac:dyDescent="0.25">
      <c r="A286" s="8" t="s">
        <v>44</v>
      </c>
      <c r="B286" s="8">
        <v>21105127616</v>
      </c>
      <c r="C286" s="8">
        <v>2127616</v>
      </c>
      <c r="D286" s="8">
        <v>211051276</v>
      </c>
      <c r="E286" s="8" t="s">
        <v>45</v>
      </c>
      <c r="F286" s="8">
        <v>364</v>
      </c>
      <c r="G286" s="8">
        <v>399</v>
      </c>
      <c r="H286" s="9">
        <v>9.6153846153846159E-2</v>
      </c>
      <c r="I286" s="8" t="s">
        <v>43</v>
      </c>
      <c r="L286" s="8" t="str">
        <f t="shared" si="14"/>
        <v>y</v>
      </c>
      <c r="M286" t="s">
        <v>12</v>
      </c>
    </row>
    <row r="287" spans="1:13" x14ac:dyDescent="0.25">
      <c r="A287" s="8" t="s">
        <v>44</v>
      </c>
      <c r="B287" s="8">
        <v>21105127617</v>
      </c>
      <c r="C287" s="8">
        <v>2127617</v>
      </c>
      <c r="D287" s="8">
        <v>211051276</v>
      </c>
      <c r="E287" s="8" t="s">
        <v>45</v>
      </c>
      <c r="F287" s="8">
        <v>232</v>
      </c>
      <c r="G287" s="8">
        <v>248</v>
      </c>
      <c r="H287" s="9">
        <v>6.8965517241379309E-2</v>
      </c>
      <c r="I287" s="8" t="s">
        <v>43</v>
      </c>
      <c r="L287" s="8" t="str">
        <f t="shared" si="14"/>
        <v>y</v>
      </c>
      <c r="M287" t="s">
        <v>12</v>
      </c>
    </row>
    <row r="288" spans="1:13" x14ac:dyDescent="0.25">
      <c r="A288" s="8" t="s">
        <v>44</v>
      </c>
      <c r="B288" s="8">
        <v>21105127618</v>
      </c>
      <c r="C288" s="8">
        <v>2127618</v>
      </c>
      <c r="D288" s="8">
        <v>211051276</v>
      </c>
      <c r="E288" s="8" t="s">
        <v>45</v>
      </c>
      <c r="F288" s="8">
        <v>336</v>
      </c>
      <c r="G288" s="8">
        <v>369</v>
      </c>
      <c r="H288" s="9">
        <v>9.8214285714285712E-2</v>
      </c>
      <c r="I288" s="8" t="s">
        <v>43</v>
      </c>
      <c r="L288" s="8" t="str">
        <f t="shared" si="14"/>
        <v>y</v>
      </c>
      <c r="M288" t="s">
        <v>12</v>
      </c>
    </row>
    <row r="289" spans="1:13" x14ac:dyDescent="0.25">
      <c r="A289" s="8" t="s">
        <v>44</v>
      </c>
      <c r="B289" s="8">
        <v>21105127619</v>
      </c>
      <c r="C289" s="8">
        <v>2127619</v>
      </c>
      <c r="D289" s="8">
        <v>211051276</v>
      </c>
      <c r="E289" s="8" t="s">
        <v>45</v>
      </c>
      <c r="F289" s="8">
        <v>276</v>
      </c>
      <c r="G289" s="8">
        <v>299</v>
      </c>
      <c r="H289" s="9">
        <v>8.3333333333333329E-2</v>
      </c>
      <c r="I289" s="8" t="s">
        <v>43</v>
      </c>
      <c r="L289" s="8" t="str">
        <f t="shared" si="14"/>
        <v>y</v>
      </c>
      <c r="M289" t="s">
        <v>12</v>
      </c>
    </row>
    <row r="290" spans="1:13" x14ac:dyDescent="0.25">
      <c r="A290" s="8" t="s">
        <v>44</v>
      </c>
      <c r="B290" s="8">
        <v>21105127620</v>
      </c>
      <c r="C290" s="8">
        <v>2127620</v>
      </c>
      <c r="D290" s="8">
        <v>211051276</v>
      </c>
      <c r="E290" s="8" t="s">
        <v>45</v>
      </c>
      <c r="F290" s="8">
        <v>436</v>
      </c>
      <c r="G290" s="8">
        <v>478</v>
      </c>
      <c r="H290" s="9">
        <v>9.6330275229357804E-2</v>
      </c>
      <c r="I290" s="8" t="s">
        <v>43</v>
      </c>
      <c r="L290" s="8" t="str">
        <f t="shared" si="14"/>
        <v>y</v>
      </c>
      <c r="M290" t="s">
        <v>12</v>
      </c>
    </row>
    <row r="291" spans="1:13" x14ac:dyDescent="0.25">
      <c r="A291" s="8" t="s">
        <v>44</v>
      </c>
      <c r="B291" s="8">
        <v>21105127621</v>
      </c>
      <c r="C291" s="8">
        <v>2127621</v>
      </c>
      <c r="D291" s="8">
        <v>211051276</v>
      </c>
      <c r="E291" s="8" t="s">
        <v>45</v>
      </c>
      <c r="F291" s="8">
        <v>190</v>
      </c>
      <c r="G291" s="8">
        <v>208</v>
      </c>
      <c r="H291" s="9">
        <v>9.4736842105263161E-2</v>
      </c>
      <c r="I291" s="8" t="s">
        <v>43</v>
      </c>
      <c r="L291" s="8" t="str">
        <f t="shared" si="14"/>
        <v>y</v>
      </c>
      <c r="M291" t="s">
        <v>12</v>
      </c>
    </row>
    <row r="292" spans="1:13" x14ac:dyDescent="0.25">
      <c r="A292" s="8" t="s">
        <v>44</v>
      </c>
      <c r="B292" s="8">
        <v>21105127622</v>
      </c>
      <c r="C292" s="8">
        <v>2127622</v>
      </c>
      <c r="D292" s="8">
        <v>211051276</v>
      </c>
      <c r="E292" s="8" t="s">
        <v>45</v>
      </c>
      <c r="F292" s="8">
        <v>213</v>
      </c>
      <c r="G292" s="8">
        <v>234</v>
      </c>
      <c r="H292" s="9">
        <v>9.8591549295774641E-2</v>
      </c>
      <c r="I292" s="8" t="s">
        <v>43</v>
      </c>
      <c r="L292" s="8" t="str">
        <f t="shared" si="14"/>
        <v>y</v>
      </c>
      <c r="M292" t="s">
        <v>12</v>
      </c>
    </row>
    <row r="293" spans="1:13" x14ac:dyDescent="0.25">
      <c r="A293" s="8" t="s">
        <v>44</v>
      </c>
      <c r="B293" s="8">
        <v>21105127623</v>
      </c>
      <c r="C293" s="8">
        <v>2127623</v>
      </c>
      <c r="D293" s="8">
        <v>211051276</v>
      </c>
      <c r="E293" s="8" t="s">
        <v>45</v>
      </c>
      <c r="F293" s="8">
        <v>218</v>
      </c>
      <c r="G293" s="8">
        <v>239</v>
      </c>
      <c r="H293" s="9">
        <v>9.6330275229357804E-2</v>
      </c>
      <c r="I293" s="8" t="s">
        <v>43</v>
      </c>
      <c r="L293" s="8" t="str">
        <f t="shared" si="14"/>
        <v>y</v>
      </c>
      <c r="M293" t="s">
        <v>12</v>
      </c>
    </row>
    <row r="294" spans="1:13" x14ac:dyDescent="0.25">
      <c r="A294" s="8" t="s">
        <v>44</v>
      </c>
      <c r="B294" s="8">
        <v>21105127624</v>
      </c>
      <c r="C294" s="8">
        <v>2127624</v>
      </c>
      <c r="D294" s="8">
        <v>211051276</v>
      </c>
      <c r="E294" s="8" t="s">
        <v>45</v>
      </c>
      <c r="F294" s="8">
        <v>216</v>
      </c>
      <c r="G294" s="8">
        <v>237</v>
      </c>
      <c r="H294" s="9">
        <v>9.7222222222222224E-2</v>
      </c>
      <c r="I294" s="8" t="s">
        <v>43</v>
      </c>
      <c r="L294" s="8" t="str">
        <f t="shared" si="14"/>
        <v>y</v>
      </c>
      <c r="M294" t="s">
        <v>12</v>
      </c>
    </row>
    <row r="295" spans="1:13" x14ac:dyDescent="0.25">
      <c r="A295" s="8" t="s">
        <v>44</v>
      </c>
      <c r="B295" s="8">
        <v>21105127625</v>
      </c>
      <c r="C295" s="8">
        <v>2127625</v>
      </c>
      <c r="D295" s="8">
        <v>211051276</v>
      </c>
      <c r="E295" s="8" t="s">
        <v>45</v>
      </c>
      <c r="F295" s="8">
        <v>339</v>
      </c>
      <c r="G295" s="8">
        <v>372</v>
      </c>
      <c r="H295" s="9">
        <v>9.7345132743362831E-2</v>
      </c>
      <c r="I295" s="8" t="s">
        <v>43</v>
      </c>
      <c r="L295" s="8" t="str">
        <f t="shared" si="14"/>
        <v>y</v>
      </c>
      <c r="M295" t="s">
        <v>12</v>
      </c>
    </row>
    <row r="296" spans="1:13" x14ac:dyDescent="0.25">
      <c r="A296" s="8" t="s">
        <v>44</v>
      </c>
      <c r="B296" s="8">
        <v>21105127626</v>
      </c>
      <c r="C296" s="8">
        <v>2127626</v>
      </c>
      <c r="D296" s="8">
        <v>211051276</v>
      </c>
      <c r="E296" s="8" t="s">
        <v>45</v>
      </c>
      <c r="F296" s="8">
        <v>405</v>
      </c>
      <c r="G296" s="8">
        <v>444</v>
      </c>
      <c r="H296" s="9">
        <v>9.6296296296296297E-2</v>
      </c>
      <c r="I296" s="8" t="s">
        <v>43</v>
      </c>
      <c r="L296" s="8" t="str">
        <f t="shared" si="14"/>
        <v>y</v>
      </c>
      <c r="M296" t="s">
        <v>12</v>
      </c>
    </row>
    <row r="297" spans="1:13" x14ac:dyDescent="0.25">
      <c r="A297" s="8" t="s">
        <v>44</v>
      </c>
      <c r="B297" s="8">
        <v>21105127627</v>
      </c>
      <c r="C297" s="8">
        <v>2127627</v>
      </c>
      <c r="D297" s="8">
        <v>211051276</v>
      </c>
      <c r="E297" s="8" t="s">
        <v>45</v>
      </c>
      <c r="F297" s="8">
        <v>520</v>
      </c>
      <c r="G297" s="8">
        <v>570</v>
      </c>
      <c r="H297" s="9">
        <v>9.6153846153846159E-2</v>
      </c>
      <c r="I297" s="8" t="s">
        <v>43</v>
      </c>
      <c r="L297" s="8" t="str">
        <f t="shared" si="14"/>
        <v>y</v>
      </c>
      <c r="M297" t="s">
        <v>12</v>
      </c>
    </row>
    <row r="298" spans="1:13" x14ac:dyDescent="0.25">
      <c r="A298" s="8" t="s">
        <v>44</v>
      </c>
      <c r="B298" s="8">
        <v>21105127628</v>
      </c>
      <c r="C298" s="8">
        <v>2127628</v>
      </c>
      <c r="D298" s="8">
        <v>211051276</v>
      </c>
      <c r="E298" s="8" t="s">
        <v>45</v>
      </c>
      <c r="F298" s="8">
        <v>263</v>
      </c>
      <c r="G298" s="8">
        <v>281</v>
      </c>
      <c r="H298" s="9">
        <v>6.8441064638783272E-2</v>
      </c>
      <c r="I298" s="8" t="s">
        <v>43</v>
      </c>
      <c r="L298" s="8" t="str">
        <f t="shared" si="14"/>
        <v>y</v>
      </c>
      <c r="M298" t="s">
        <v>12</v>
      </c>
    </row>
    <row r="299" spans="1:13" x14ac:dyDescent="0.25">
      <c r="A299" s="8" t="s">
        <v>44</v>
      </c>
      <c r="B299" s="8">
        <v>21105127629</v>
      </c>
      <c r="C299" s="8">
        <v>2127629</v>
      </c>
      <c r="D299" s="8">
        <v>211051276</v>
      </c>
      <c r="E299" s="8" t="s">
        <v>45</v>
      </c>
      <c r="F299" s="8">
        <v>212</v>
      </c>
      <c r="G299" s="8">
        <v>233</v>
      </c>
      <c r="H299" s="9">
        <v>9.9056603773584911E-2</v>
      </c>
      <c r="I299" s="8" t="s">
        <v>43</v>
      </c>
      <c r="L299" s="8" t="str">
        <f t="shared" si="14"/>
        <v>y</v>
      </c>
      <c r="M299" t="s">
        <v>12</v>
      </c>
    </row>
    <row r="300" spans="1:13" x14ac:dyDescent="0.25">
      <c r="A300" s="8" t="s">
        <v>44</v>
      </c>
      <c r="B300" s="8">
        <v>21105127630</v>
      </c>
      <c r="C300" s="8">
        <v>2127630</v>
      </c>
      <c r="D300" s="8">
        <v>211051276</v>
      </c>
      <c r="E300" s="8" t="s">
        <v>45</v>
      </c>
      <c r="F300" s="8">
        <v>144</v>
      </c>
      <c r="G300" s="8">
        <v>158</v>
      </c>
      <c r="H300" s="9">
        <v>9.7222222222222224E-2</v>
      </c>
      <c r="I300" s="8" t="s">
        <v>43</v>
      </c>
      <c r="L300" s="8" t="str">
        <f t="shared" si="14"/>
        <v>y</v>
      </c>
      <c r="M300" t="s">
        <v>12</v>
      </c>
    </row>
    <row r="301" spans="1:13" x14ac:dyDescent="0.25">
      <c r="A301" s="8" t="s">
        <v>44</v>
      </c>
      <c r="B301" s="8">
        <v>21105127631</v>
      </c>
      <c r="C301" s="8">
        <v>2127631</v>
      </c>
      <c r="D301" s="8">
        <v>211051276</v>
      </c>
      <c r="E301" s="8" t="s">
        <v>45</v>
      </c>
      <c r="F301" s="8">
        <v>279</v>
      </c>
      <c r="G301" s="8">
        <v>306</v>
      </c>
      <c r="H301" s="9">
        <v>9.6774193548387094E-2</v>
      </c>
      <c r="I301" s="8" t="s">
        <v>43</v>
      </c>
      <c r="L301" s="8" t="str">
        <f t="shared" si="14"/>
        <v>y</v>
      </c>
      <c r="M301" t="s">
        <v>12</v>
      </c>
    </row>
    <row r="302" spans="1:13" x14ac:dyDescent="0.25">
      <c r="A302" s="8" t="s">
        <v>44</v>
      </c>
      <c r="B302" s="8">
        <v>21105127632</v>
      </c>
      <c r="C302" s="8">
        <v>2127632</v>
      </c>
      <c r="D302" s="8">
        <v>211051276</v>
      </c>
      <c r="E302" s="8" t="s">
        <v>45</v>
      </c>
      <c r="F302" s="8">
        <v>329</v>
      </c>
      <c r="G302" s="8">
        <v>361</v>
      </c>
      <c r="H302" s="9">
        <v>9.7264437689969604E-2</v>
      </c>
      <c r="I302" s="8" t="s">
        <v>43</v>
      </c>
      <c r="L302" s="8" t="str">
        <f t="shared" si="14"/>
        <v>y</v>
      </c>
      <c r="M302" t="s">
        <v>12</v>
      </c>
    </row>
    <row r="303" spans="1:13" x14ac:dyDescent="0.25">
      <c r="A303" s="8" t="s">
        <v>44</v>
      </c>
      <c r="B303" s="8">
        <v>21105127633</v>
      </c>
      <c r="C303" s="8">
        <v>2127633</v>
      </c>
      <c r="D303" s="8">
        <v>211051276</v>
      </c>
      <c r="E303" s="8" t="s">
        <v>45</v>
      </c>
      <c r="F303" s="8">
        <v>245</v>
      </c>
      <c r="G303" s="8">
        <v>269</v>
      </c>
      <c r="H303" s="9">
        <v>9.7959183673469383E-2</v>
      </c>
      <c r="I303" s="8" t="s">
        <v>43</v>
      </c>
      <c r="L303" s="8" t="str">
        <f t="shared" si="14"/>
        <v>y</v>
      </c>
      <c r="M303" t="s">
        <v>12</v>
      </c>
    </row>
    <row r="304" spans="1:13" x14ac:dyDescent="0.25">
      <c r="A304" s="8" t="s">
        <v>44</v>
      </c>
      <c r="B304" s="8">
        <v>21105127634</v>
      </c>
      <c r="C304" s="8">
        <v>2127634</v>
      </c>
      <c r="D304" s="8">
        <v>211051276</v>
      </c>
      <c r="E304" s="8" t="s">
        <v>45</v>
      </c>
      <c r="F304" s="8">
        <v>283</v>
      </c>
      <c r="G304" s="8">
        <v>310</v>
      </c>
      <c r="H304" s="9">
        <v>9.5406360424028266E-2</v>
      </c>
      <c r="I304" s="8" t="s">
        <v>43</v>
      </c>
      <c r="L304" s="8" t="str">
        <f t="shared" si="14"/>
        <v>y</v>
      </c>
      <c r="M304" t="s">
        <v>12</v>
      </c>
    </row>
    <row r="305" spans="1:13" x14ac:dyDescent="0.25">
      <c r="A305" s="8" t="s">
        <v>44</v>
      </c>
      <c r="B305" s="8">
        <v>21105127635</v>
      </c>
      <c r="C305" s="8">
        <v>2127635</v>
      </c>
      <c r="D305" s="8">
        <v>211051276</v>
      </c>
      <c r="E305" s="8" t="s">
        <v>45</v>
      </c>
      <c r="F305" s="8">
        <v>319</v>
      </c>
      <c r="G305" s="8">
        <v>350</v>
      </c>
      <c r="H305" s="9">
        <v>9.7178683385579931E-2</v>
      </c>
      <c r="I305" s="8" t="s">
        <v>43</v>
      </c>
      <c r="L305" s="8" t="str">
        <f t="shared" si="14"/>
        <v>y</v>
      </c>
      <c r="M305" t="s">
        <v>12</v>
      </c>
    </row>
    <row r="306" spans="1:13" x14ac:dyDescent="0.25">
      <c r="A306" s="8" t="s">
        <v>44</v>
      </c>
      <c r="B306" s="8">
        <v>20401106101</v>
      </c>
      <c r="C306" s="8">
        <v>2106101</v>
      </c>
      <c r="D306" s="8">
        <v>204011061</v>
      </c>
      <c r="E306" s="8" t="s">
        <v>46</v>
      </c>
      <c r="F306" s="8">
        <v>151</v>
      </c>
      <c r="G306" s="8">
        <v>166</v>
      </c>
      <c r="H306" s="9">
        <v>9.9337748344370855E-2</v>
      </c>
      <c r="I306" s="8" t="s">
        <v>43</v>
      </c>
      <c r="L306" s="8" t="str">
        <f t="shared" si="14"/>
        <v>y</v>
      </c>
      <c r="M306" t="s">
        <v>12</v>
      </c>
    </row>
    <row r="307" spans="1:13" x14ac:dyDescent="0.25">
      <c r="A307" s="8" t="s">
        <v>44</v>
      </c>
      <c r="B307" s="8">
        <v>21105128501</v>
      </c>
      <c r="C307" s="8">
        <v>2128501</v>
      </c>
      <c r="D307" s="8">
        <v>211051285</v>
      </c>
      <c r="E307" s="8" t="s">
        <v>47</v>
      </c>
      <c r="F307" s="8">
        <v>130</v>
      </c>
      <c r="G307" s="8">
        <v>143</v>
      </c>
      <c r="H307" s="9">
        <v>0.1</v>
      </c>
      <c r="I307" s="8" t="s">
        <v>43</v>
      </c>
      <c r="L307" s="8" t="str">
        <f t="shared" si="14"/>
        <v>y</v>
      </c>
      <c r="M307" t="s">
        <v>12</v>
      </c>
    </row>
    <row r="308" spans="1:13" x14ac:dyDescent="0.25">
      <c r="A308" s="8" t="s">
        <v>44</v>
      </c>
      <c r="B308" s="8">
        <v>21105128502</v>
      </c>
      <c r="C308" s="8">
        <v>2128502</v>
      </c>
      <c r="D308" s="8">
        <v>211051285</v>
      </c>
      <c r="E308" s="8" t="s">
        <v>47</v>
      </c>
      <c r="F308" s="8">
        <v>151</v>
      </c>
      <c r="G308" s="8">
        <v>166</v>
      </c>
      <c r="H308" s="9">
        <v>9.9337748344370855E-2</v>
      </c>
      <c r="I308" s="8" t="s">
        <v>43</v>
      </c>
      <c r="L308" s="8" t="str">
        <f t="shared" si="14"/>
        <v>y</v>
      </c>
      <c r="M308" t="s">
        <v>12</v>
      </c>
    </row>
    <row r="309" spans="1:13" x14ac:dyDescent="0.25">
      <c r="A309" s="8" t="s">
        <v>44</v>
      </c>
      <c r="B309" s="8">
        <v>21105128503</v>
      </c>
      <c r="C309" s="8">
        <v>2128503</v>
      </c>
      <c r="D309" s="8">
        <v>211051285</v>
      </c>
      <c r="E309" s="8" t="s">
        <v>47</v>
      </c>
      <c r="F309" s="8">
        <v>201</v>
      </c>
      <c r="G309" s="8">
        <v>199</v>
      </c>
      <c r="H309" s="9">
        <v>-9.9502487562189053E-3</v>
      </c>
      <c r="I309" s="8" t="s">
        <v>43</v>
      </c>
      <c r="L309" s="8" t="str">
        <f t="shared" si="14"/>
        <v>y</v>
      </c>
      <c r="M309" t="s">
        <v>12</v>
      </c>
    </row>
    <row r="310" spans="1:13" x14ac:dyDescent="0.25">
      <c r="A310" s="8" t="s">
        <v>44</v>
      </c>
      <c r="B310" s="8">
        <v>21105128504</v>
      </c>
      <c r="C310" s="8">
        <v>2128504</v>
      </c>
      <c r="D310" s="8">
        <v>211051285</v>
      </c>
      <c r="E310" s="8" t="s">
        <v>47</v>
      </c>
      <c r="F310" s="8">
        <v>288</v>
      </c>
      <c r="G310" s="8">
        <v>305</v>
      </c>
      <c r="H310" s="9">
        <v>5.9027777777777776E-2</v>
      </c>
      <c r="I310" s="8" t="s">
        <v>43</v>
      </c>
      <c r="L310" s="8" t="str">
        <f t="shared" si="14"/>
        <v>y</v>
      </c>
      <c r="M310" t="s">
        <v>12</v>
      </c>
    </row>
    <row r="311" spans="1:13" x14ac:dyDescent="0.25">
      <c r="A311" s="8" t="s">
        <v>44</v>
      </c>
      <c r="B311" s="8">
        <v>21105128505</v>
      </c>
      <c r="C311" s="8">
        <v>2128505</v>
      </c>
      <c r="D311" s="8">
        <v>211051285</v>
      </c>
      <c r="E311" s="8" t="s">
        <v>47</v>
      </c>
      <c r="F311" s="8">
        <v>229</v>
      </c>
      <c r="G311" s="8">
        <v>251</v>
      </c>
      <c r="H311" s="9">
        <v>9.606986899563319E-2</v>
      </c>
      <c r="I311" s="8" t="s">
        <v>43</v>
      </c>
      <c r="L311" s="8" t="str">
        <f t="shared" si="14"/>
        <v>y</v>
      </c>
      <c r="M311" t="s">
        <v>12</v>
      </c>
    </row>
    <row r="312" spans="1:13" x14ac:dyDescent="0.25">
      <c r="A312" s="8" t="s">
        <v>44</v>
      </c>
      <c r="B312" s="8">
        <v>21105128506</v>
      </c>
      <c r="C312" s="8">
        <v>2128506</v>
      </c>
      <c r="D312" s="8">
        <v>211051285</v>
      </c>
      <c r="E312" s="8" t="s">
        <v>47</v>
      </c>
      <c r="F312" s="8">
        <v>274</v>
      </c>
      <c r="G312" s="8">
        <v>301</v>
      </c>
      <c r="H312" s="9">
        <v>9.8540145985401464E-2</v>
      </c>
      <c r="I312" s="8" t="s">
        <v>43</v>
      </c>
      <c r="L312" s="8" t="str">
        <f t="shared" si="14"/>
        <v>y</v>
      </c>
      <c r="M312" t="s">
        <v>12</v>
      </c>
    </row>
    <row r="313" spans="1:13" x14ac:dyDescent="0.25">
      <c r="A313" s="8" t="s">
        <v>44</v>
      </c>
      <c r="B313" s="8">
        <v>21105128507</v>
      </c>
      <c r="C313" s="8">
        <v>2128507</v>
      </c>
      <c r="D313" s="8">
        <v>211051285</v>
      </c>
      <c r="E313" s="8" t="s">
        <v>47</v>
      </c>
      <c r="F313" s="8">
        <v>242</v>
      </c>
      <c r="G313" s="8">
        <v>259</v>
      </c>
      <c r="H313" s="9">
        <v>7.0247933884297523E-2</v>
      </c>
      <c r="I313" s="8" t="s">
        <v>43</v>
      </c>
      <c r="L313" s="8" t="str">
        <f t="shared" si="14"/>
        <v>y</v>
      </c>
      <c r="M313" t="s">
        <v>12</v>
      </c>
    </row>
    <row r="314" spans="1:13" x14ac:dyDescent="0.25">
      <c r="A314" s="8" t="s">
        <v>44</v>
      </c>
      <c r="B314" s="8">
        <v>21105128508</v>
      </c>
      <c r="C314" s="8">
        <v>2128508</v>
      </c>
      <c r="D314" s="8">
        <v>211051285</v>
      </c>
      <c r="E314" s="8" t="s">
        <v>47</v>
      </c>
      <c r="F314" s="8">
        <v>209</v>
      </c>
      <c r="G314" s="8">
        <v>215</v>
      </c>
      <c r="H314" s="9">
        <v>2.8708133971291867E-2</v>
      </c>
      <c r="I314" s="8" t="s">
        <v>43</v>
      </c>
      <c r="L314" s="8" t="str">
        <f t="shared" si="14"/>
        <v>y</v>
      </c>
      <c r="M314" t="s">
        <v>12</v>
      </c>
    </row>
    <row r="315" spans="1:13" x14ac:dyDescent="0.25">
      <c r="A315" s="8" t="s">
        <v>44</v>
      </c>
      <c r="B315" s="8">
        <v>21105128509</v>
      </c>
      <c r="C315" s="8">
        <v>2128509</v>
      </c>
      <c r="D315" s="8">
        <v>211051285</v>
      </c>
      <c r="E315" s="8" t="s">
        <v>47</v>
      </c>
      <c r="F315" s="8">
        <v>352</v>
      </c>
      <c r="G315" s="8">
        <v>386</v>
      </c>
      <c r="H315" s="9">
        <v>9.6590909090909088E-2</v>
      </c>
      <c r="I315" s="8" t="s">
        <v>43</v>
      </c>
      <c r="L315" s="8" t="str">
        <f t="shared" si="14"/>
        <v>y</v>
      </c>
      <c r="M315" t="s">
        <v>12</v>
      </c>
    </row>
    <row r="316" spans="1:13" x14ac:dyDescent="0.25">
      <c r="A316" s="8" t="s">
        <v>44</v>
      </c>
      <c r="B316" s="8">
        <v>21105128510</v>
      </c>
      <c r="C316" s="8">
        <v>2128510</v>
      </c>
      <c r="D316" s="8">
        <v>211051285</v>
      </c>
      <c r="E316" s="8" t="s">
        <v>47</v>
      </c>
      <c r="F316" s="8">
        <v>160</v>
      </c>
      <c r="G316" s="8">
        <v>176</v>
      </c>
      <c r="H316" s="9">
        <v>0.1</v>
      </c>
      <c r="I316" s="8" t="s">
        <v>43</v>
      </c>
      <c r="L316" s="8" t="str">
        <f t="shared" si="14"/>
        <v>y</v>
      </c>
      <c r="M316" t="s">
        <v>12</v>
      </c>
    </row>
    <row r="317" spans="1:13" x14ac:dyDescent="0.25">
      <c r="A317" s="8" t="s">
        <v>44</v>
      </c>
      <c r="B317" s="8">
        <v>21105128511</v>
      </c>
      <c r="C317" s="8">
        <v>2128511</v>
      </c>
      <c r="D317" s="8">
        <v>211051285</v>
      </c>
      <c r="E317" s="8" t="s">
        <v>47</v>
      </c>
      <c r="F317" s="8">
        <v>341</v>
      </c>
      <c r="G317" s="8">
        <v>374</v>
      </c>
      <c r="H317" s="9">
        <v>9.6774193548387094E-2</v>
      </c>
      <c r="I317" s="8" t="s">
        <v>43</v>
      </c>
      <c r="L317" s="8" t="str">
        <f t="shared" si="14"/>
        <v>y</v>
      </c>
      <c r="M317" t="s">
        <v>12</v>
      </c>
    </row>
    <row r="318" spans="1:13" x14ac:dyDescent="0.25">
      <c r="A318" s="8" t="s">
        <v>44</v>
      </c>
      <c r="B318" s="8">
        <v>21105128512</v>
      </c>
      <c r="C318" s="8">
        <v>2128512</v>
      </c>
      <c r="D318" s="8">
        <v>211051285</v>
      </c>
      <c r="E318" s="8" t="s">
        <v>47</v>
      </c>
      <c r="F318" s="8">
        <v>126</v>
      </c>
      <c r="G318" s="8">
        <v>138</v>
      </c>
      <c r="H318" s="9">
        <v>9.5238095238095233E-2</v>
      </c>
      <c r="I318" s="8" t="s">
        <v>43</v>
      </c>
      <c r="L318" s="8" t="str">
        <f t="shared" si="14"/>
        <v>y</v>
      </c>
      <c r="M318" t="s">
        <v>12</v>
      </c>
    </row>
    <row r="319" spans="1:13" x14ac:dyDescent="0.25">
      <c r="A319" s="8" t="s">
        <v>44</v>
      </c>
      <c r="B319" s="8">
        <v>21105128513</v>
      </c>
      <c r="C319" s="8">
        <v>2128513</v>
      </c>
      <c r="D319" s="8">
        <v>211051285</v>
      </c>
      <c r="E319" s="8" t="s">
        <v>47</v>
      </c>
      <c r="F319" s="8">
        <v>106</v>
      </c>
      <c r="G319" s="8">
        <v>112</v>
      </c>
      <c r="H319" s="9">
        <v>5.6603773584905662E-2</v>
      </c>
      <c r="I319" s="8" t="s">
        <v>43</v>
      </c>
      <c r="L319" s="8" t="str">
        <f t="shared" si="14"/>
        <v>y</v>
      </c>
      <c r="M319" t="s">
        <v>12</v>
      </c>
    </row>
    <row r="320" spans="1:13" x14ac:dyDescent="0.25">
      <c r="A320" s="8" t="s">
        <v>44</v>
      </c>
      <c r="B320" s="8">
        <v>21105128514</v>
      </c>
      <c r="C320" s="8">
        <v>2128514</v>
      </c>
      <c r="D320" s="8">
        <v>211051285</v>
      </c>
      <c r="E320" s="8" t="s">
        <v>47</v>
      </c>
      <c r="F320" s="8">
        <v>149</v>
      </c>
      <c r="G320" s="8">
        <v>163</v>
      </c>
      <c r="H320" s="9">
        <v>9.3959731543624164E-2</v>
      </c>
      <c r="I320" s="8" t="s">
        <v>43</v>
      </c>
      <c r="L320" s="8" t="str">
        <f t="shared" si="14"/>
        <v>y</v>
      </c>
      <c r="M320" t="s">
        <v>12</v>
      </c>
    </row>
    <row r="321" spans="1:13" x14ac:dyDescent="0.25">
      <c r="A321" s="8" t="s">
        <v>44</v>
      </c>
      <c r="B321" s="8">
        <v>21105128515</v>
      </c>
      <c r="C321" s="8">
        <v>2128515</v>
      </c>
      <c r="D321" s="8">
        <v>211051285</v>
      </c>
      <c r="E321" s="8" t="s">
        <v>47</v>
      </c>
      <c r="F321" s="8">
        <v>206</v>
      </c>
      <c r="G321" s="8">
        <v>226</v>
      </c>
      <c r="H321" s="9">
        <v>9.7087378640776698E-2</v>
      </c>
      <c r="I321" s="8" t="s">
        <v>43</v>
      </c>
      <c r="L321" s="8" t="str">
        <f t="shared" si="14"/>
        <v>y</v>
      </c>
      <c r="M321" t="s">
        <v>12</v>
      </c>
    </row>
    <row r="322" spans="1:13" x14ac:dyDescent="0.25">
      <c r="A322" s="8" t="s">
        <v>44</v>
      </c>
      <c r="B322" s="8">
        <v>21105128516</v>
      </c>
      <c r="C322" s="8">
        <v>2128516</v>
      </c>
      <c r="D322" s="8">
        <v>211051285</v>
      </c>
      <c r="E322" s="8" t="s">
        <v>47</v>
      </c>
      <c r="F322" s="8">
        <v>286</v>
      </c>
      <c r="G322" s="8">
        <v>312</v>
      </c>
      <c r="H322" s="9">
        <v>9.0909090909090912E-2</v>
      </c>
      <c r="I322" s="8" t="s">
        <v>43</v>
      </c>
      <c r="L322" s="8" t="str">
        <f t="shared" si="14"/>
        <v>y</v>
      </c>
      <c r="M322" t="s">
        <v>12</v>
      </c>
    </row>
    <row r="323" spans="1:13" x14ac:dyDescent="0.25">
      <c r="A323" s="8" t="s">
        <v>44</v>
      </c>
      <c r="B323" s="8">
        <v>21105128517</v>
      </c>
      <c r="C323" s="8">
        <v>2128517</v>
      </c>
      <c r="D323" s="8">
        <v>211051285</v>
      </c>
      <c r="E323" s="8" t="s">
        <v>47</v>
      </c>
      <c r="F323" s="8">
        <v>183</v>
      </c>
      <c r="G323" s="8">
        <v>194</v>
      </c>
      <c r="H323" s="9">
        <v>6.0109289617486336E-2</v>
      </c>
      <c r="I323" s="8" t="s">
        <v>43</v>
      </c>
      <c r="L323" s="8" t="str">
        <f t="shared" si="14"/>
        <v>y</v>
      </c>
      <c r="M323" t="s">
        <v>12</v>
      </c>
    </row>
    <row r="324" spans="1:13" x14ac:dyDescent="0.25">
      <c r="A324" s="8" t="s">
        <v>44</v>
      </c>
      <c r="B324" s="8">
        <v>21105128518</v>
      </c>
      <c r="C324" s="8">
        <v>2128518</v>
      </c>
      <c r="D324" s="8">
        <v>211051285</v>
      </c>
      <c r="E324" s="8" t="s">
        <v>47</v>
      </c>
      <c r="F324" s="8">
        <v>214</v>
      </c>
      <c r="G324" s="8">
        <v>234</v>
      </c>
      <c r="H324" s="9">
        <v>9.3457943925233641E-2</v>
      </c>
      <c r="I324" s="8" t="s">
        <v>43</v>
      </c>
      <c r="L324" s="8" t="str">
        <f t="shared" si="14"/>
        <v>y</v>
      </c>
      <c r="M324" t="s">
        <v>12</v>
      </c>
    </row>
    <row r="325" spans="1:13" x14ac:dyDescent="0.25">
      <c r="A325" s="8" t="s">
        <v>44</v>
      </c>
      <c r="B325" s="8">
        <v>21105128519</v>
      </c>
      <c r="C325" s="8">
        <v>2128519</v>
      </c>
      <c r="D325" s="8">
        <v>211051285</v>
      </c>
      <c r="E325" s="8" t="s">
        <v>47</v>
      </c>
      <c r="F325" s="8">
        <v>243</v>
      </c>
      <c r="G325" s="8">
        <v>267</v>
      </c>
      <c r="H325" s="9">
        <v>9.8765432098765427E-2</v>
      </c>
      <c r="I325" s="8" t="s">
        <v>43</v>
      </c>
      <c r="L325" s="8" t="str">
        <f t="shared" si="14"/>
        <v>y</v>
      </c>
      <c r="M325" t="s">
        <v>12</v>
      </c>
    </row>
    <row r="326" spans="1:13" x14ac:dyDescent="0.25">
      <c r="A326" s="8" t="s">
        <v>44</v>
      </c>
      <c r="B326" s="8">
        <v>21105128520</v>
      </c>
      <c r="C326" s="8">
        <v>2128520</v>
      </c>
      <c r="D326" s="8">
        <v>211051285</v>
      </c>
      <c r="E326" s="8" t="s">
        <v>47</v>
      </c>
      <c r="F326" s="8">
        <v>217</v>
      </c>
      <c r="G326" s="8">
        <v>226</v>
      </c>
      <c r="H326" s="9">
        <v>4.1474654377880185E-2</v>
      </c>
      <c r="I326" s="8" t="s">
        <v>43</v>
      </c>
      <c r="L326" s="8" t="str">
        <f t="shared" si="14"/>
        <v>y</v>
      </c>
      <c r="M326" t="s">
        <v>12</v>
      </c>
    </row>
    <row r="327" spans="1:13" x14ac:dyDescent="0.25">
      <c r="A327" s="8" t="s">
        <v>44</v>
      </c>
      <c r="B327" s="8">
        <v>21105128521</v>
      </c>
      <c r="C327" s="8">
        <v>2128521</v>
      </c>
      <c r="D327" s="8">
        <v>211051285</v>
      </c>
      <c r="E327" s="8" t="s">
        <v>47</v>
      </c>
      <c r="F327" s="8">
        <v>275</v>
      </c>
      <c r="G327" s="8">
        <v>302</v>
      </c>
      <c r="H327" s="9">
        <v>9.8181818181818176E-2</v>
      </c>
      <c r="I327" s="8" t="s">
        <v>43</v>
      </c>
      <c r="L327" s="8" t="str">
        <f t="shared" si="14"/>
        <v>y</v>
      </c>
      <c r="M327" t="s">
        <v>12</v>
      </c>
    </row>
    <row r="328" spans="1:13" x14ac:dyDescent="0.25">
      <c r="A328" s="8" t="s">
        <v>44</v>
      </c>
      <c r="B328" s="8">
        <v>21105128522</v>
      </c>
      <c r="C328" s="8">
        <v>2128522</v>
      </c>
      <c r="D328" s="8">
        <v>211051285</v>
      </c>
      <c r="E328" s="8" t="s">
        <v>47</v>
      </c>
      <c r="F328" s="8">
        <v>271</v>
      </c>
      <c r="G328" s="8">
        <v>297</v>
      </c>
      <c r="H328" s="9">
        <v>9.5940959409594101E-2</v>
      </c>
      <c r="I328" s="8" t="s">
        <v>43</v>
      </c>
      <c r="L328" s="8" t="str">
        <f t="shared" si="14"/>
        <v>y</v>
      </c>
      <c r="M328" t="s">
        <v>12</v>
      </c>
    </row>
    <row r="329" spans="1:13" x14ac:dyDescent="0.25">
      <c r="A329" s="8" t="s">
        <v>44</v>
      </c>
      <c r="B329" s="8">
        <v>21105128523</v>
      </c>
      <c r="C329" s="8">
        <v>2128523</v>
      </c>
      <c r="D329" s="8">
        <v>211051285</v>
      </c>
      <c r="E329" s="8" t="s">
        <v>47</v>
      </c>
      <c r="F329" s="8">
        <v>190</v>
      </c>
      <c r="G329" s="8">
        <v>206</v>
      </c>
      <c r="H329" s="9">
        <v>8.4210526315789472E-2</v>
      </c>
      <c r="I329" s="8" t="s">
        <v>43</v>
      </c>
      <c r="L329" s="8" t="str">
        <f t="shared" si="14"/>
        <v>y</v>
      </c>
      <c r="M329" t="s">
        <v>12</v>
      </c>
    </row>
    <row r="330" spans="1:13" x14ac:dyDescent="0.25">
      <c r="A330" s="8" t="s">
        <v>44</v>
      </c>
      <c r="B330" s="8">
        <v>21105128524</v>
      </c>
      <c r="C330" s="8">
        <v>2128524</v>
      </c>
      <c r="D330" s="8">
        <v>211051285</v>
      </c>
      <c r="E330" s="8" t="s">
        <v>47</v>
      </c>
      <c r="F330" s="8">
        <v>363</v>
      </c>
      <c r="G330" s="8">
        <v>398</v>
      </c>
      <c r="H330" s="9">
        <v>9.6418732782369149E-2</v>
      </c>
      <c r="I330" s="8" t="s">
        <v>43</v>
      </c>
      <c r="L330" s="8" t="str">
        <f t="shared" si="14"/>
        <v>y</v>
      </c>
      <c r="M330" t="s">
        <v>12</v>
      </c>
    </row>
    <row r="331" spans="1:13" x14ac:dyDescent="0.25">
      <c r="A331" s="8" t="s">
        <v>44</v>
      </c>
      <c r="B331" s="8">
        <v>21105128525</v>
      </c>
      <c r="C331" s="8">
        <v>2128525</v>
      </c>
      <c r="D331" s="8">
        <v>211051285</v>
      </c>
      <c r="E331" s="8" t="s">
        <v>47</v>
      </c>
      <c r="F331" s="8">
        <v>294</v>
      </c>
      <c r="G331" s="8">
        <v>322</v>
      </c>
      <c r="H331" s="9">
        <v>9.5238095238095233E-2</v>
      </c>
      <c r="I331" s="8" t="s">
        <v>43</v>
      </c>
      <c r="L331" s="8" t="str">
        <f t="shared" si="14"/>
        <v>y</v>
      </c>
      <c r="M331" t="s">
        <v>12</v>
      </c>
    </row>
    <row r="332" spans="1:13" x14ac:dyDescent="0.25">
      <c r="A332" s="8" t="s">
        <v>44</v>
      </c>
      <c r="B332" s="8">
        <v>21105128526</v>
      </c>
      <c r="C332" s="8">
        <v>2128526</v>
      </c>
      <c r="D332" s="8">
        <v>211051285</v>
      </c>
      <c r="E332" s="8" t="s">
        <v>47</v>
      </c>
      <c r="F332" s="8">
        <v>245</v>
      </c>
      <c r="G332" s="8">
        <v>269</v>
      </c>
      <c r="H332" s="9">
        <v>9.7959183673469383E-2</v>
      </c>
      <c r="I332" s="8" t="s">
        <v>43</v>
      </c>
      <c r="L332" s="8" t="str">
        <f t="shared" si="14"/>
        <v>y</v>
      </c>
      <c r="M332" t="s">
        <v>12</v>
      </c>
    </row>
    <row r="333" spans="1:13" x14ac:dyDescent="0.25">
      <c r="A333" s="8" t="s">
        <v>44</v>
      </c>
      <c r="B333" s="8">
        <v>21105128601</v>
      </c>
      <c r="C333" s="8">
        <v>2128601</v>
      </c>
      <c r="D333" s="8">
        <v>211051286</v>
      </c>
      <c r="E333" s="8" t="s">
        <v>48</v>
      </c>
      <c r="F333" s="8">
        <v>116</v>
      </c>
      <c r="G333" s="8">
        <v>125</v>
      </c>
      <c r="H333" s="9">
        <v>7.7586206896551727E-2</v>
      </c>
      <c r="I333" s="8" t="s">
        <v>43</v>
      </c>
      <c r="L333" s="8" t="str">
        <f t="shared" si="14"/>
        <v>y</v>
      </c>
      <c r="M333" t="s">
        <v>12</v>
      </c>
    </row>
    <row r="334" spans="1:13" x14ac:dyDescent="0.25">
      <c r="A334" s="8" t="s">
        <v>44</v>
      </c>
      <c r="B334" s="8">
        <v>21105128602</v>
      </c>
      <c r="C334" s="8">
        <v>2128602</v>
      </c>
      <c r="D334" s="8">
        <v>211051286</v>
      </c>
      <c r="E334" s="8" t="s">
        <v>48</v>
      </c>
      <c r="F334" s="8">
        <v>245</v>
      </c>
      <c r="G334" s="8">
        <v>265</v>
      </c>
      <c r="H334" s="9">
        <v>8.1632653061224483E-2</v>
      </c>
      <c r="I334" s="8" t="s">
        <v>43</v>
      </c>
      <c r="L334" s="8" t="str">
        <f t="shared" si="14"/>
        <v>y</v>
      </c>
      <c r="M334" t="s">
        <v>12</v>
      </c>
    </row>
    <row r="335" spans="1:13" x14ac:dyDescent="0.25">
      <c r="A335" s="8" t="s">
        <v>44</v>
      </c>
      <c r="B335" s="8">
        <v>21105128603</v>
      </c>
      <c r="C335" s="8">
        <v>2128603</v>
      </c>
      <c r="D335" s="8">
        <v>211051286</v>
      </c>
      <c r="E335" s="8" t="s">
        <v>48</v>
      </c>
      <c r="F335" s="8">
        <v>292</v>
      </c>
      <c r="G335" s="8">
        <v>320</v>
      </c>
      <c r="H335" s="9">
        <v>9.5890410958904104E-2</v>
      </c>
      <c r="I335" s="8" t="s">
        <v>43</v>
      </c>
      <c r="L335" s="8" t="str">
        <f t="shared" ref="L335:L387" si="15">IF(+I335=A335,"x","y")</f>
        <v>y</v>
      </c>
      <c r="M335" t="s">
        <v>12</v>
      </c>
    </row>
    <row r="336" spans="1:13" x14ac:dyDescent="0.25">
      <c r="A336" s="8" t="s">
        <v>44</v>
      </c>
      <c r="B336" s="8">
        <v>21105128604</v>
      </c>
      <c r="C336" s="8">
        <v>2128604</v>
      </c>
      <c r="D336" s="8">
        <v>211051286</v>
      </c>
      <c r="E336" s="8" t="s">
        <v>48</v>
      </c>
      <c r="F336" s="8">
        <v>321</v>
      </c>
      <c r="G336" s="8">
        <v>352</v>
      </c>
      <c r="H336" s="9">
        <v>9.657320872274143E-2</v>
      </c>
      <c r="I336" s="8" t="s">
        <v>43</v>
      </c>
      <c r="L336" s="8" t="str">
        <f t="shared" si="15"/>
        <v>y</v>
      </c>
      <c r="M336" t="s">
        <v>12</v>
      </c>
    </row>
    <row r="337" spans="1:13" x14ac:dyDescent="0.25">
      <c r="A337" s="8" t="s">
        <v>44</v>
      </c>
      <c r="B337" s="8">
        <v>21105128605</v>
      </c>
      <c r="C337" s="8">
        <v>2128605</v>
      </c>
      <c r="D337" s="8">
        <v>211051286</v>
      </c>
      <c r="E337" s="8" t="s">
        <v>48</v>
      </c>
      <c r="F337" s="8">
        <v>258</v>
      </c>
      <c r="G337" s="8">
        <v>283</v>
      </c>
      <c r="H337" s="9">
        <v>9.6899224806201556E-2</v>
      </c>
      <c r="I337" s="8" t="s">
        <v>43</v>
      </c>
      <c r="L337" s="8" t="str">
        <f t="shared" si="15"/>
        <v>y</v>
      </c>
      <c r="M337" t="s">
        <v>12</v>
      </c>
    </row>
    <row r="338" spans="1:13" x14ac:dyDescent="0.25">
      <c r="A338" s="8" t="s">
        <v>44</v>
      </c>
      <c r="B338" s="8">
        <v>21105128606</v>
      </c>
      <c r="C338" s="8">
        <v>2128606</v>
      </c>
      <c r="D338" s="8">
        <v>211051286</v>
      </c>
      <c r="E338" s="8" t="s">
        <v>48</v>
      </c>
      <c r="F338" s="8">
        <v>229</v>
      </c>
      <c r="G338" s="8">
        <v>230</v>
      </c>
      <c r="H338" s="9">
        <v>4.3668122270742356E-3</v>
      </c>
      <c r="I338" s="8" t="s">
        <v>43</v>
      </c>
      <c r="L338" s="8" t="str">
        <f t="shared" si="15"/>
        <v>y</v>
      </c>
      <c r="M338" t="s">
        <v>12</v>
      </c>
    </row>
    <row r="339" spans="1:13" x14ac:dyDescent="0.25">
      <c r="A339" s="8" t="s">
        <v>44</v>
      </c>
      <c r="B339" s="8">
        <v>21105128607</v>
      </c>
      <c r="C339" s="8">
        <v>2128607</v>
      </c>
      <c r="D339" s="8">
        <v>211051286</v>
      </c>
      <c r="E339" s="8" t="s">
        <v>48</v>
      </c>
      <c r="F339" s="8">
        <v>217</v>
      </c>
      <c r="G339" s="8">
        <v>238</v>
      </c>
      <c r="H339" s="9">
        <v>9.6774193548387094E-2</v>
      </c>
      <c r="I339" s="8" t="s">
        <v>43</v>
      </c>
      <c r="L339" s="8" t="str">
        <f t="shared" si="15"/>
        <v>y</v>
      </c>
      <c r="M339" t="s">
        <v>12</v>
      </c>
    </row>
    <row r="340" spans="1:13" x14ac:dyDescent="0.25">
      <c r="A340" s="8" t="s">
        <v>44</v>
      </c>
      <c r="B340" s="8">
        <v>21105128608</v>
      </c>
      <c r="C340" s="8">
        <v>2128608</v>
      </c>
      <c r="D340" s="8">
        <v>211051286</v>
      </c>
      <c r="E340" s="8" t="s">
        <v>48</v>
      </c>
      <c r="F340" s="8">
        <v>328</v>
      </c>
      <c r="G340" s="8">
        <v>360</v>
      </c>
      <c r="H340" s="9">
        <v>9.7560975609756101E-2</v>
      </c>
      <c r="I340" s="8" t="s">
        <v>43</v>
      </c>
      <c r="L340" s="8" t="str">
        <f t="shared" si="15"/>
        <v>y</v>
      </c>
      <c r="M340" t="s">
        <v>12</v>
      </c>
    </row>
    <row r="341" spans="1:13" x14ac:dyDescent="0.25">
      <c r="A341" s="8" t="s">
        <v>44</v>
      </c>
      <c r="B341" s="8">
        <v>21105128609</v>
      </c>
      <c r="C341" s="8">
        <v>2128609</v>
      </c>
      <c r="D341" s="8">
        <v>211051286</v>
      </c>
      <c r="E341" s="8" t="s">
        <v>48</v>
      </c>
      <c r="F341" s="8">
        <v>3</v>
      </c>
      <c r="G341" s="8">
        <v>3</v>
      </c>
      <c r="H341" s="9">
        <v>0</v>
      </c>
      <c r="I341" s="8" t="s">
        <v>43</v>
      </c>
      <c r="L341" s="8" t="str">
        <f t="shared" si="15"/>
        <v>y</v>
      </c>
      <c r="M341" t="s">
        <v>12</v>
      </c>
    </row>
    <row r="342" spans="1:13" x14ac:dyDescent="0.25">
      <c r="A342" s="8" t="s">
        <v>44</v>
      </c>
      <c r="B342" s="8">
        <v>21105128610</v>
      </c>
      <c r="C342" s="8">
        <v>2128610</v>
      </c>
      <c r="D342" s="8">
        <v>211051286</v>
      </c>
      <c r="E342" s="8" t="s">
        <v>48</v>
      </c>
      <c r="F342" s="8">
        <v>311</v>
      </c>
      <c r="G342" s="8">
        <v>324</v>
      </c>
      <c r="H342" s="9">
        <v>4.1800643086816719E-2</v>
      </c>
      <c r="I342" s="8" t="s">
        <v>43</v>
      </c>
      <c r="L342" s="8" t="str">
        <f t="shared" si="15"/>
        <v>y</v>
      </c>
      <c r="M342" t="s">
        <v>12</v>
      </c>
    </row>
    <row r="343" spans="1:13" x14ac:dyDescent="0.25">
      <c r="A343" s="8" t="s">
        <v>44</v>
      </c>
      <c r="B343" s="8">
        <v>21105128612</v>
      </c>
      <c r="C343" s="8">
        <v>2128612</v>
      </c>
      <c r="D343" s="8">
        <v>211051286</v>
      </c>
      <c r="E343" s="8" t="s">
        <v>48</v>
      </c>
      <c r="F343" s="8">
        <v>254</v>
      </c>
      <c r="G343" s="8">
        <v>250</v>
      </c>
      <c r="H343" s="9">
        <v>-1.5748031496062992E-2</v>
      </c>
      <c r="I343" s="8" t="s">
        <v>43</v>
      </c>
      <c r="L343" s="8" t="str">
        <f t="shared" si="15"/>
        <v>y</v>
      </c>
      <c r="M343" t="s">
        <v>12</v>
      </c>
    </row>
    <row r="344" spans="1:13" x14ac:dyDescent="0.25">
      <c r="A344" s="8" t="s">
        <v>44</v>
      </c>
      <c r="B344" s="8">
        <v>21105128613</v>
      </c>
      <c r="C344" s="8">
        <v>2128613</v>
      </c>
      <c r="D344" s="8">
        <v>211051286</v>
      </c>
      <c r="E344" s="8" t="s">
        <v>48</v>
      </c>
      <c r="F344" s="8">
        <v>274</v>
      </c>
      <c r="G344" s="8">
        <v>301</v>
      </c>
      <c r="H344" s="9">
        <v>9.8540145985401464E-2</v>
      </c>
      <c r="I344" s="8" t="s">
        <v>43</v>
      </c>
      <c r="L344" s="8" t="str">
        <f t="shared" si="15"/>
        <v>y</v>
      </c>
      <c r="M344" t="s">
        <v>12</v>
      </c>
    </row>
    <row r="345" spans="1:13" x14ac:dyDescent="0.25">
      <c r="A345" s="8" t="s">
        <v>44</v>
      </c>
      <c r="B345" s="8">
        <v>21105128614</v>
      </c>
      <c r="C345" s="8">
        <v>2128614</v>
      </c>
      <c r="D345" s="8">
        <v>211051286</v>
      </c>
      <c r="E345" s="8" t="s">
        <v>48</v>
      </c>
      <c r="F345" s="8">
        <v>324</v>
      </c>
      <c r="G345" s="8">
        <v>355</v>
      </c>
      <c r="H345" s="9">
        <v>9.5679012345679007E-2</v>
      </c>
      <c r="I345" s="8" t="s">
        <v>43</v>
      </c>
      <c r="L345" s="8" t="str">
        <f t="shared" si="15"/>
        <v>y</v>
      </c>
      <c r="M345" t="s">
        <v>12</v>
      </c>
    </row>
    <row r="346" spans="1:13" x14ac:dyDescent="0.25">
      <c r="A346" s="8" t="s">
        <v>44</v>
      </c>
      <c r="B346" s="8">
        <v>21105128615</v>
      </c>
      <c r="C346" s="8">
        <v>2128615</v>
      </c>
      <c r="D346" s="8">
        <v>211051286</v>
      </c>
      <c r="E346" s="8" t="s">
        <v>48</v>
      </c>
      <c r="F346" s="8">
        <v>345</v>
      </c>
      <c r="G346" s="8">
        <v>378</v>
      </c>
      <c r="H346" s="9">
        <v>9.5652173913043481E-2</v>
      </c>
      <c r="I346" s="8" t="s">
        <v>43</v>
      </c>
      <c r="L346" s="8" t="str">
        <f t="shared" si="15"/>
        <v>y</v>
      </c>
      <c r="M346" t="s">
        <v>12</v>
      </c>
    </row>
    <row r="347" spans="1:13" x14ac:dyDescent="0.25">
      <c r="A347" s="8" t="s">
        <v>44</v>
      </c>
      <c r="B347" s="8">
        <v>21105128616</v>
      </c>
      <c r="C347" s="8">
        <v>2128616</v>
      </c>
      <c r="D347" s="8">
        <v>211051286</v>
      </c>
      <c r="E347" s="8" t="s">
        <v>48</v>
      </c>
      <c r="F347" s="8">
        <v>264</v>
      </c>
      <c r="G347" s="8">
        <v>290</v>
      </c>
      <c r="H347" s="9">
        <v>9.8484848484848481E-2</v>
      </c>
      <c r="I347" s="8" t="s">
        <v>43</v>
      </c>
      <c r="L347" s="8" t="str">
        <f t="shared" si="15"/>
        <v>y</v>
      </c>
      <c r="M347" t="s">
        <v>12</v>
      </c>
    </row>
    <row r="348" spans="1:13" x14ac:dyDescent="0.25">
      <c r="A348" s="8" t="s">
        <v>44</v>
      </c>
      <c r="B348" s="8">
        <v>21105128617</v>
      </c>
      <c r="C348" s="8">
        <v>2128617</v>
      </c>
      <c r="D348" s="8">
        <v>211051286</v>
      </c>
      <c r="E348" s="8" t="s">
        <v>48</v>
      </c>
      <c r="F348" s="8">
        <v>242</v>
      </c>
      <c r="G348" s="8">
        <v>265</v>
      </c>
      <c r="H348" s="9">
        <v>9.5041322314049589E-2</v>
      </c>
      <c r="I348" s="8" t="s">
        <v>43</v>
      </c>
      <c r="L348" s="8" t="str">
        <f t="shared" si="15"/>
        <v>y</v>
      </c>
      <c r="M348" t="s">
        <v>12</v>
      </c>
    </row>
    <row r="349" spans="1:13" x14ac:dyDescent="0.25">
      <c r="A349" s="8" t="s">
        <v>44</v>
      </c>
      <c r="B349" s="8">
        <v>21105128618</v>
      </c>
      <c r="C349" s="8">
        <v>2128618</v>
      </c>
      <c r="D349" s="8">
        <v>211051286</v>
      </c>
      <c r="E349" s="8" t="s">
        <v>48</v>
      </c>
      <c r="F349" s="8">
        <v>332</v>
      </c>
      <c r="G349" s="8">
        <v>335</v>
      </c>
      <c r="H349" s="9">
        <v>9.0361445783132526E-3</v>
      </c>
      <c r="I349" s="8" t="s">
        <v>43</v>
      </c>
      <c r="L349" s="8" t="str">
        <f t="shared" si="15"/>
        <v>y</v>
      </c>
      <c r="M349" t="s">
        <v>12</v>
      </c>
    </row>
    <row r="350" spans="1:13" x14ac:dyDescent="0.25">
      <c r="A350" s="8" t="s">
        <v>44</v>
      </c>
      <c r="B350" s="8">
        <v>21105128619</v>
      </c>
      <c r="C350" s="8">
        <v>2128619</v>
      </c>
      <c r="D350" s="8">
        <v>211051286</v>
      </c>
      <c r="E350" s="8" t="s">
        <v>48</v>
      </c>
      <c r="F350" s="8">
        <v>163</v>
      </c>
      <c r="G350" s="8">
        <v>163</v>
      </c>
      <c r="H350" s="9">
        <v>0</v>
      </c>
      <c r="I350" s="8" t="s">
        <v>43</v>
      </c>
      <c r="L350" s="8" t="str">
        <f t="shared" si="15"/>
        <v>y</v>
      </c>
      <c r="M350" t="s">
        <v>12</v>
      </c>
    </row>
    <row r="351" spans="1:13" x14ac:dyDescent="0.25">
      <c r="A351" s="8" t="s">
        <v>44</v>
      </c>
      <c r="B351" s="8">
        <v>21105128620</v>
      </c>
      <c r="C351" s="8">
        <v>2128620</v>
      </c>
      <c r="D351" s="8">
        <v>211051286</v>
      </c>
      <c r="E351" s="8" t="s">
        <v>48</v>
      </c>
      <c r="F351" s="8">
        <v>249</v>
      </c>
      <c r="G351" s="8">
        <v>273</v>
      </c>
      <c r="H351" s="9">
        <v>9.6385542168674704E-2</v>
      </c>
      <c r="I351" s="8" t="s">
        <v>43</v>
      </c>
      <c r="L351" s="8" t="str">
        <f t="shared" si="15"/>
        <v>y</v>
      </c>
      <c r="M351" t="s">
        <v>12</v>
      </c>
    </row>
    <row r="352" spans="1:13" x14ac:dyDescent="0.25">
      <c r="A352" s="8" t="s">
        <v>44</v>
      </c>
      <c r="B352" s="8">
        <v>21105128621</v>
      </c>
      <c r="C352" s="8">
        <v>2128621</v>
      </c>
      <c r="D352" s="8">
        <v>211051286</v>
      </c>
      <c r="E352" s="8" t="s">
        <v>48</v>
      </c>
      <c r="F352" s="8">
        <v>253</v>
      </c>
      <c r="G352" s="8">
        <v>278</v>
      </c>
      <c r="H352" s="9">
        <v>9.8814229249011856E-2</v>
      </c>
      <c r="I352" s="8" t="s">
        <v>43</v>
      </c>
      <c r="L352" s="8" t="str">
        <f t="shared" si="15"/>
        <v>y</v>
      </c>
      <c r="M352" t="s">
        <v>12</v>
      </c>
    </row>
    <row r="353" spans="1:13" x14ac:dyDescent="0.25">
      <c r="A353" s="8" t="s">
        <v>44</v>
      </c>
      <c r="B353" s="8">
        <v>21105128622</v>
      </c>
      <c r="C353" s="8">
        <v>2128622</v>
      </c>
      <c r="D353" s="8">
        <v>211051286</v>
      </c>
      <c r="E353" s="8" t="s">
        <v>48</v>
      </c>
      <c r="F353" s="8">
        <v>177</v>
      </c>
      <c r="G353" s="8">
        <v>194</v>
      </c>
      <c r="H353" s="9">
        <v>9.6045197740112997E-2</v>
      </c>
      <c r="I353" s="8" t="s">
        <v>43</v>
      </c>
      <c r="L353" s="8" t="str">
        <f t="shared" si="15"/>
        <v>y</v>
      </c>
      <c r="M353" t="s">
        <v>12</v>
      </c>
    </row>
    <row r="354" spans="1:13" x14ac:dyDescent="0.25">
      <c r="A354" s="8" t="s">
        <v>44</v>
      </c>
      <c r="B354" s="8">
        <v>21105128623</v>
      </c>
      <c r="C354" s="8">
        <v>2128623</v>
      </c>
      <c r="D354" s="8">
        <v>211051286</v>
      </c>
      <c r="E354" s="8" t="s">
        <v>48</v>
      </c>
      <c r="F354" s="8">
        <v>150</v>
      </c>
      <c r="G354" s="8">
        <v>165</v>
      </c>
      <c r="H354" s="9">
        <v>0.1</v>
      </c>
      <c r="I354" s="8" t="s">
        <v>43</v>
      </c>
      <c r="L354" s="8" t="str">
        <f t="shared" si="15"/>
        <v>y</v>
      </c>
      <c r="M354" t="s">
        <v>12</v>
      </c>
    </row>
    <row r="355" spans="1:13" x14ac:dyDescent="0.25">
      <c r="A355" s="8" t="s">
        <v>44</v>
      </c>
      <c r="B355" s="8">
        <v>21105128625</v>
      </c>
      <c r="C355" s="8">
        <v>2128625</v>
      </c>
      <c r="D355" s="8">
        <v>211051286</v>
      </c>
      <c r="E355" s="8" t="s">
        <v>48</v>
      </c>
      <c r="F355" s="8">
        <v>175</v>
      </c>
      <c r="G355" s="8">
        <v>192</v>
      </c>
      <c r="H355" s="9">
        <v>9.7142857142857142E-2</v>
      </c>
      <c r="I355" s="8" t="s">
        <v>43</v>
      </c>
      <c r="L355" s="8" t="str">
        <f t="shared" si="15"/>
        <v>y</v>
      </c>
      <c r="M355" t="s">
        <v>12</v>
      </c>
    </row>
    <row r="356" spans="1:13" x14ac:dyDescent="0.25">
      <c r="A356" s="8" t="s">
        <v>44</v>
      </c>
      <c r="B356" s="8">
        <v>21105128626</v>
      </c>
      <c r="C356" s="8">
        <v>2128626</v>
      </c>
      <c r="D356" s="8">
        <v>211051286</v>
      </c>
      <c r="E356" s="8" t="s">
        <v>48</v>
      </c>
      <c r="F356" s="8">
        <v>167</v>
      </c>
      <c r="G356" s="8">
        <v>183</v>
      </c>
      <c r="H356" s="9">
        <v>9.580838323353294E-2</v>
      </c>
      <c r="I356" s="8" t="s">
        <v>43</v>
      </c>
      <c r="L356" s="8" t="str">
        <f t="shared" si="15"/>
        <v>y</v>
      </c>
      <c r="M356" t="s">
        <v>12</v>
      </c>
    </row>
    <row r="357" spans="1:13" x14ac:dyDescent="0.25">
      <c r="A357" s="8" t="s">
        <v>44</v>
      </c>
      <c r="B357" s="8">
        <v>21105128627</v>
      </c>
      <c r="C357" s="8">
        <v>2128627</v>
      </c>
      <c r="D357" s="8">
        <v>211051286</v>
      </c>
      <c r="E357" s="8" t="s">
        <v>48</v>
      </c>
      <c r="F357" s="8">
        <v>276</v>
      </c>
      <c r="G357" s="8">
        <v>303</v>
      </c>
      <c r="H357" s="9">
        <v>9.7826086956521743E-2</v>
      </c>
      <c r="I357" s="8" t="s">
        <v>43</v>
      </c>
      <c r="L357" s="8" t="str">
        <f t="shared" si="15"/>
        <v>y</v>
      </c>
      <c r="M357" t="s">
        <v>12</v>
      </c>
    </row>
    <row r="358" spans="1:13" x14ac:dyDescent="0.25">
      <c r="A358" s="8" t="s">
        <v>44</v>
      </c>
      <c r="B358" s="8">
        <v>21105128628</v>
      </c>
      <c r="C358" s="8">
        <v>2128628</v>
      </c>
      <c r="D358" s="8">
        <v>211051286</v>
      </c>
      <c r="E358" s="8" t="s">
        <v>48</v>
      </c>
      <c r="F358" s="8">
        <v>249</v>
      </c>
      <c r="G358" s="8">
        <v>273</v>
      </c>
      <c r="H358" s="9">
        <v>9.6385542168674704E-2</v>
      </c>
      <c r="I358" s="8" t="s">
        <v>43</v>
      </c>
      <c r="L358" s="8" t="str">
        <f t="shared" si="15"/>
        <v>y</v>
      </c>
      <c r="M358" t="s">
        <v>12</v>
      </c>
    </row>
    <row r="359" spans="1:13" x14ac:dyDescent="0.25">
      <c r="A359" s="8" t="s">
        <v>44</v>
      </c>
      <c r="B359" s="8">
        <v>21105128629</v>
      </c>
      <c r="C359" s="8">
        <v>2128629</v>
      </c>
      <c r="D359" s="8">
        <v>211051286</v>
      </c>
      <c r="E359" s="8" t="s">
        <v>48</v>
      </c>
      <c r="F359" s="8">
        <v>404</v>
      </c>
      <c r="G359" s="8">
        <v>443</v>
      </c>
      <c r="H359" s="9">
        <v>9.6534653465346537E-2</v>
      </c>
      <c r="I359" s="8" t="s">
        <v>43</v>
      </c>
      <c r="L359" s="8" t="str">
        <f t="shared" si="15"/>
        <v>y</v>
      </c>
      <c r="M359" t="s">
        <v>12</v>
      </c>
    </row>
    <row r="360" spans="1:13" x14ac:dyDescent="0.25">
      <c r="A360" s="8" t="s">
        <v>44</v>
      </c>
      <c r="B360" s="8">
        <v>21105128630</v>
      </c>
      <c r="C360" s="8">
        <v>2128630</v>
      </c>
      <c r="D360" s="8">
        <v>211051286</v>
      </c>
      <c r="E360" s="8" t="s">
        <v>48</v>
      </c>
      <c r="F360" s="8">
        <v>300</v>
      </c>
      <c r="G360" s="8">
        <v>329</v>
      </c>
      <c r="H360" s="9">
        <v>9.6666666666666665E-2</v>
      </c>
      <c r="I360" s="8" t="s">
        <v>43</v>
      </c>
      <c r="L360" s="8" t="str">
        <f t="shared" si="15"/>
        <v>y</v>
      </c>
      <c r="M360" t="s">
        <v>12</v>
      </c>
    </row>
    <row r="361" spans="1:13" x14ac:dyDescent="0.25">
      <c r="A361" s="8" t="s">
        <v>44</v>
      </c>
      <c r="B361" s="8">
        <v>21105128631</v>
      </c>
      <c r="C361" s="8">
        <v>2128631</v>
      </c>
      <c r="D361" s="8">
        <v>211051286</v>
      </c>
      <c r="E361" s="8" t="s">
        <v>48</v>
      </c>
      <c r="F361" s="8">
        <v>349</v>
      </c>
      <c r="G361" s="8">
        <v>356</v>
      </c>
      <c r="H361" s="9">
        <v>2.0057306590257881E-2</v>
      </c>
      <c r="I361" s="8" t="s">
        <v>43</v>
      </c>
      <c r="L361" s="8" t="str">
        <f t="shared" si="15"/>
        <v>y</v>
      </c>
      <c r="M361" t="s">
        <v>12</v>
      </c>
    </row>
    <row r="362" spans="1:13" x14ac:dyDescent="0.25">
      <c r="A362" s="8" t="s">
        <v>44</v>
      </c>
      <c r="B362" s="8">
        <v>21105128632</v>
      </c>
      <c r="C362" s="8">
        <v>2128632</v>
      </c>
      <c r="D362" s="8">
        <v>211051286</v>
      </c>
      <c r="E362" s="8" t="s">
        <v>48</v>
      </c>
      <c r="F362" s="8">
        <v>225</v>
      </c>
      <c r="G362" s="8">
        <v>234</v>
      </c>
      <c r="H362" s="9">
        <v>0.04</v>
      </c>
      <c r="I362" s="8" t="s">
        <v>43</v>
      </c>
      <c r="L362" s="8" t="str">
        <f t="shared" si="15"/>
        <v>y</v>
      </c>
      <c r="M362" t="s">
        <v>12</v>
      </c>
    </row>
    <row r="363" spans="1:13" x14ac:dyDescent="0.25">
      <c r="A363" s="8" t="s">
        <v>44</v>
      </c>
      <c r="B363" s="8">
        <v>21105128633</v>
      </c>
      <c r="C363" s="8">
        <v>2128633</v>
      </c>
      <c r="D363" s="8">
        <v>211051286</v>
      </c>
      <c r="E363" s="8" t="s">
        <v>48</v>
      </c>
      <c r="F363" s="8">
        <v>177</v>
      </c>
      <c r="G363" s="8">
        <v>182</v>
      </c>
      <c r="H363" s="9">
        <v>2.8248587570621469E-2</v>
      </c>
      <c r="I363" s="8" t="s">
        <v>43</v>
      </c>
      <c r="L363" s="8" t="str">
        <f t="shared" si="15"/>
        <v>y</v>
      </c>
      <c r="M363" t="s">
        <v>12</v>
      </c>
    </row>
    <row r="364" spans="1:13" x14ac:dyDescent="0.25">
      <c r="A364" s="8" t="s">
        <v>44</v>
      </c>
      <c r="B364" s="8">
        <v>21105128634</v>
      </c>
      <c r="C364" s="8">
        <v>2128634</v>
      </c>
      <c r="D364" s="8">
        <v>211051286</v>
      </c>
      <c r="E364" s="8" t="s">
        <v>48</v>
      </c>
      <c r="F364" s="8">
        <v>288</v>
      </c>
      <c r="G364" s="8">
        <v>316</v>
      </c>
      <c r="H364" s="9">
        <v>9.7222222222222224E-2</v>
      </c>
      <c r="I364" s="8" t="s">
        <v>43</v>
      </c>
      <c r="L364" s="8" t="str">
        <f t="shared" si="15"/>
        <v>y</v>
      </c>
      <c r="M364" t="s">
        <v>12</v>
      </c>
    </row>
    <row r="365" spans="1:13" x14ac:dyDescent="0.25">
      <c r="A365" s="8" t="s">
        <v>44</v>
      </c>
      <c r="B365" s="8">
        <v>21105128635</v>
      </c>
      <c r="C365" s="8">
        <v>2128635</v>
      </c>
      <c r="D365" s="8">
        <v>211051286</v>
      </c>
      <c r="E365" s="8" t="s">
        <v>48</v>
      </c>
      <c r="F365" s="8">
        <v>145</v>
      </c>
      <c r="G365" s="8">
        <v>159</v>
      </c>
      <c r="H365" s="9">
        <v>9.6551724137931033E-2</v>
      </c>
      <c r="I365" s="8" t="s">
        <v>43</v>
      </c>
      <c r="L365" s="8" t="str">
        <f t="shared" si="15"/>
        <v>y</v>
      </c>
      <c r="M365" t="s">
        <v>12</v>
      </c>
    </row>
    <row r="366" spans="1:13" x14ac:dyDescent="0.25">
      <c r="A366" s="8" t="s">
        <v>44</v>
      </c>
      <c r="B366" s="8">
        <v>21105128636</v>
      </c>
      <c r="C366" s="8">
        <v>2128636</v>
      </c>
      <c r="D366" s="8">
        <v>211051286</v>
      </c>
      <c r="E366" s="8" t="s">
        <v>48</v>
      </c>
      <c r="F366" s="8">
        <v>159</v>
      </c>
      <c r="G366" s="8">
        <v>174</v>
      </c>
      <c r="H366" s="9">
        <v>9.4339622641509441E-2</v>
      </c>
      <c r="I366" s="8" t="s">
        <v>43</v>
      </c>
      <c r="L366" s="8" t="str">
        <f t="shared" si="15"/>
        <v>y</v>
      </c>
      <c r="M366" t="s">
        <v>12</v>
      </c>
    </row>
    <row r="367" spans="1:13" x14ac:dyDescent="0.25">
      <c r="A367" s="8" t="s">
        <v>44</v>
      </c>
      <c r="B367" s="8">
        <v>21105128637</v>
      </c>
      <c r="C367" s="8">
        <v>2128637</v>
      </c>
      <c r="D367" s="8">
        <v>211051286</v>
      </c>
      <c r="E367" s="8" t="s">
        <v>48</v>
      </c>
      <c r="F367" s="8">
        <v>155</v>
      </c>
      <c r="G367" s="8">
        <v>170</v>
      </c>
      <c r="H367" s="9">
        <v>9.6774193548387094E-2</v>
      </c>
      <c r="I367" s="8" t="s">
        <v>43</v>
      </c>
      <c r="L367" s="8" t="str">
        <f t="shared" si="15"/>
        <v>y</v>
      </c>
      <c r="M367" t="s">
        <v>12</v>
      </c>
    </row>
    <row r="368" spans="1:13" x14ac:dyDescent="0.25">
      <c r="A368" s="8" t="s">
        <v>44</v>
      </c>
      <c r="B368" s="8">
        <v>21105128638</v>
      </c>
      <c r="C368" s="8">
        <v>2128638</v>
      </c>
      <c r="D368" s="8">
        <v>211051286</v>
      </c>
      <c r="E368" s="8" t="s">
        <v>48</v>
      </c>
      <c r="F368" s="8">
        <v>190</v>
      </c>
      <c r="G368" s="8">
        <v>208</v>
      </c>
      <c r="H368" s="9">
        <v>9.4736842105263161E-2</v>
      </c>
      <c r="I368" s="8" t="s">
        <v>43</v>
      </c>
      <c r="L368" s="8" t="str">
        <f t="shared" si="15"/>
        <v>y</v>
      </c>
      <c r="M368" t="s">
        <v>12</v>
      </c>
    </row>
    <row r="369" spans="1:13" x14ac:dyDescent="0.25">
      <c r="A369" s="8" t="s">
        <v>44</v>
      </c>
      <c r="B369" s="8">
        <v>21105128639</v>
      </c>
      <c r="C369" s="8">
        <v>2128639</v>
      </c>
      <c r="D369" s="8">
        <v>211051286</v>
      </c>
      <c r="E369" s="8" t="s">
        <v>48</v>
      </c>
      <c r="F369" s="8">
        <v>237</v>
      </c>
      <c r="G369" s="8">
        <v>260</v>
      </c>
      <c r="H369" s="9">
        <v>9.7046413502109699E-2</v>
      </c>
      <c r="I369" s="8" t="s">
        <v>43</v>
      </c>
      <c r="L369" s="8" t="str">
        <f t="shared" si="15"/>
        <v>y</v>
      </c>
      <c r="M369" t="s">
        <v>12</v>
      </c>
    </row>
    <row r="370" spans="1:13" x14ac:dyDescent="0.25">
      <c r="A370" s="8" t="s">
        <v>44</v>
      </c>
      <c r="B370" s="8">
        <v>21105128640</v>
      </c>
      <c r="C370" s="8">
        <v>2128640</v>
      </c>
      <c r="D370" s="8">
        <v>211051286</v>
      </c>
      <c r="E370" s="8" t="s">
        <v>48</v>
      </c>
      <c r="F370" s="8">
        <v>197</v>
      </c>
      <c r="G370" s="8">
        <v>216</v>
      </c>
      <c r="H370" s="9">
        <v>9.6446700507614211E-2</v>
      </c>
      <c r="I370" s="8" t="s">
        <v>43</v>
      </c>
      <c r="L370" s="8" t="str">
        <f t="shared" si="15"/>
        <v>y</v>
      </c>
      <c r="M370" t="s">
        <v>12</v>
      </c>
    </row>
    <row r="371" spans="1:13" x14ac:dyDescent="0.25">
      <c r="A371" s="8" t="s">
        <v>44</v>
      </c>
      <c r="B371" s="8">
        <v>21105128641</v>
      </c>
      <c r="C371" s="8">
        <v>2128641</v>
      </c>
      <c r="D371" s="8">
        <v>211051286</v>
      </c>
      <c r="E371" s="8" t="s">
        <v>48</v>
      </c>
      <c r="F371" s="8">
        <v>102</v>
      </c>
      <c r="G371" s="8">
        <v>96</v>
      </c>
      <c r="H371" s="9">
        <v>-5.8823529411764705E-2</v>
      </c>
      <c r="I371" s="8" t="s">
        <v>43</v>
      </c>
      <c r="L371" s="8" t="str">
        <f t="shared" si="15"/>
        <v>y</v>
      </c>
      <c r="M371" t="s">
        <v>12</v>
      </c>
    </row>
    <row r="372" spans="1:13" x14ac:dyDescent="0.25">
      <c r="A372" s="8" t="s">
        <v>44</v>
      </c>
      <c r="B372" s="8">
        <v>21105128642</v>
      </c>
      <c r="C372" s="8">
        <v>2128642</v>
      </c>
      <c r="D372" s="8">
        <v>211051286</v>
      </c>
      <c r="E372" s="8" t="s">
        <v>48</v>
      </c>
      <c r="F372" s="8">
        <v>425</v>
      </c>
      <c r="G372" s="8">
        <v>466</v>
      </c>
      <c r="H372" s="9">
        <v>9.6470588235294114E-2</v>
      </c>
      <c r="I372" s="8" t="s">
        <v>43</v>
      </c>
      <c r="L372" s="8" t="str">
        <f t="shared" si="15"/>
        <v>y</v>
      </c>
      <c r="M372" t="s">
        <v>12</v>
      </c>
    </row>
    <row r="373" spans="1:13" x14ac:dyDescent="0.25">
      <c r="A373" s="8" t="s">
        <v>44</v>
      </c>
      <c r="B373" s="8">
        <v>21105128643</v>
      </c>
      <c r="C373" s="8">
        <v>2128643</v>
      </c>
      <c r="D373" s="8">
        <v>211051286</v>
      </c>
      <c r="E373" s="8" t="s">
        <v>48</v>
      </c>
      <c r="F373" s="8">
        <v>273</v>
      </c>
      <c r="G373" s="8">
        <v>299</v>
      </c>
      <c r="H373" s="9">
        <v>9.5238095238095233E-2</v>
      </c>
      <c r="I373" s="8" t="s">
        <v>43</v>
      </c>
      <c r="L373" s="8" t="str">
        <f t="shared" si="15"/>
        <v>y</v>
      </c>
      <c r="M373" t="s">
        <v>12</v>
      </c>
    </row>
    <row r="374" spans="1:13" x14ac:dyDescent="0.25">
      <c r="A374" s="8" t="s">
        <v>44</v>
      </c>
      <c r="B374" s="8">
        <v>21105128644</v>
      </c>
      <c r="C374" s="8">
        <v>2128644</v>
      </c>
      <c r="D374" s="8">
        <v>211051286</v>
      </c>
      <c r="E374" s="8" t="s">
        <v>48</v>
      </c>
      <c r="F374" s="8">
        <v>218</v>
      </c>
      <c r="G374" s="8">
        <v>239</v>
      </c>
      <c r="H374" s="9">
        <v>9.6330275229357804E-2</v>
      </c>
      <c r="I374" s="8" t="s">
        <v>43</v>
      </c>
      <c r="L374" s="8" t="str">
        <f t="shared" si="15"/>
        <v>y</v>
      </c>
      <c r="M374" t="s">
        <v>12</v>
      </c>
    </row>
    <row r="375" spans="1:13" x14ac:dyDescent="0.25">
      <c r="A375" s="8" t="s">
        <v>44</v>
      </c>
      <c r="B375" s="8">
        <v>21105128645</v>
      </c>
      <c r="C375" s="8">
        <v>2128645</v>
      </c>
      <c r="D375" s="8">
        <v>211051286</v>
      </c>
      <c r="E375" s="8" t="s">
        <v>48</v>
      </c>
      <c r="F375" s="8">
        <v>1</v>
      </c>
      <c r="G375" s="8">
        <v>1</v>
      </c>
      <c r="H375" s="9">
        <v>0</v>
      </c>
      <c r="I375" s="8" t="s">
        <v>43</v>
      </c>
      <c r="L375" s="8" t="str">
        <f t="shared" si="15"/>
        <v>y</v>
      </c>
      <c r="M375" t="s">
        <v>12</v>
      </c>
    </row>
    <row r="376" spans="1:13" x14ac:dyDescent="0.25">
      <c r="A376" s="8" t="s">
        <v>44</v>
      </c>
      <c r="B376" s="8">
        <v>21105128646</v>
      </c>
      <c r="C376" s="8">
        <v>2128646</v>
      </c>
      <c r="D376" s="8">
        <v>211051286</v>
      </c>
      <c r="E376" s="8" t="s">
        <v>48</v>
      </c>
      <c r="F376" s="8">
        <v>176</v>
      </c>
      <c r="G376" s="8">
        <v>193</v>
      </c>
      <c r="H376" s="9">
        <v>9.6590909090909088E-2</v>
      </c>
      <c r="I376" s="8" t="s">
        <v>43</v>
      </c>
      <c r="L376" s="8" t="str">
        <f t="shared" si="15"/>
        <v>y</v>
      </c>
      <c r="M376" t="s">
        <v>12</v>
      </c>
    </row>
    <row r="377" spans="1:13" x14ac:dyDescent="0.25">
      <c r="A377" s="8" t="s">
        <v>44</v>
      </c>
      <c r="B377" s="8">
        <v>21105128647</v>
      </c>
      <c r="C377" s="8">
        <v>2128647</v>
      </c>
      <c r="D377" s="8">
        <v>211051286</v>
      </c>
      <c r="E377" s="8" t="s">
        <v>48</v>
      </c>
      <c r="F377" s="8">
        <v>188</v>
      </c>
      <c r="G377" s="8">
        <v>206</v>
      </c>
      <c r="H377" s="9">
        <v>9.5744680851063829E-2</v>
      </c>
      <c r="I377" s="8" t="s">
        <v>43</v>
      </c>
      <c r="L377" s="8" t="str">
        <f t="shared" si="15"/>
        <v>y</v>
      </c>
      <c r="M377" t="s">
        <v>12</v>
      </c>
    </row>
    <row r="378" spans="1:13" x14ac:dyDescent="0.25">
      <c r="A378" s="8" t="s">
        <v>44</v>
      </c>
      <c r="B378" s="8">
        <v>21105128648</v>
      </c>
      <c r="C378" s="8">
        <v>2128648</v>
      </c>
      <c r="D378" s="8">
        <v>211051286</v>
      </c>
      <c r="E378" s="8" t="s">
        <v>48</v>
      </c>
      <c r="F378" s="8">
        <v>194</v>
      </c>
      <c r="G378" s="8">
        <v>213</v>
      </c>
      <c r="H378" s="9">
        <v>9.7938144329896906E-2</v>
      </c>
      <c r="I378" s="8" t="s">
        <v>43</v>
      </c>
      <c r="L378" s="8" t="str">
        <f t="shared" si="15"/>
        <v>y</v>
      </c>
      <c r="M378" t="s">
        <v>12</v>
      </c>
    </row>
    <row r="379" spans="1:13" x14ac:dyDescent="0.25">
      <c r="A379" s="8" t="s">
        <v>44</v>
      </c>
      <c r="B379" s="8">
        <v>21105128649</v>
      </c>
      <c r="C379" s="8">
        <v>2128649</v>
      </c>
      <c r="D379" s="8">
        <v>211051286</v>
      </c>
      <c r="E379" s="8" t="s">
        <v>48</v>
      </c>
      <c r="F379" s="8">
        <v>241</v>
      </c>
      <c r="G379" s="8">
        <v>264</v>
      </c>
      <c r="H379" s="9">
        <v>9.5435684647302899E-2</v>
      </c>
      <c r="I379" s="8" t="s">
        <v>43</v>
      </c>
      <c r="L379" s="8" t="str">
        <f t="shared" si="15"/>
        <v>y</v>
      </c>
      <c r="M379" t="s">
        <v>12</v>
      </c>
    </row>
    <row r="380" spans="1:13" x14ac:dyDescent="0.25">
      <c r="A380" s="8" t="s">
        <v>44</v>
      </c>
      <c r="B380" s="8">
        <v>21105128650</v>
      </c>
      <c r="C380" s="8">
        <v>2128650</v>
      </c>
      <c r="D380" s="8">
        <v>211051286</v>
      </c>
      <c r="E380" s="8" t="s">
        <v>48</v>
      </c>
      <c r="F380" s="8">
        <v>155</v>
      </c>
      <c r="G380" s="8">
        <v>162</v>
      </c>
      <c r="H380" s="9">
        <v>4.5161290322580643E-2</v>
      </c>
      <c r="I380" s="8" t="s">
        <v>43</v>
      </c>
      <c r="L380" s="8" t="str">
        <f t="shared" si="15"/>
        <v>y</v>
      </c>
      <c r="M380" t="s">
        <v>12</v>
      </c>
    </row>
    <row r="381" spans="1:13" x14ac:dyDescent="0.25">
      <c r="A381" s="8" t="s">
        <v>44</v>
      </c>
      <c r="B381" s="8">
        <v>21105128651</v>
      </c>
      <c r="C381" s="8">
        <v>2128651</v>
      </c>
      <c r="D381" s="8">
        <v>211051286</v>
      </c>
      <c r="E381" s="8" t="s">
        <v>48</v>
      </c>
      <c r="F381" s="8">
        <v>204</v>
      </c>
      <c r="G381" s="8">
        <v>224</v>
      </c>
      <c r="H381" s="9">
        <v>9.8039215686274508E-2</v>
      </c>
      <c r="I381" s="8" t="s">
        <v>43</v>
      </c>
      <c r="L381" s="8" t="str">
        <f t="shared" si="15"/>
        <v>y</v>
      </c>
      <c r="M381" t="s">
        <v>12</v>
      </c>
    </row>
    <row r="382" spans="1:13" x14ac:dyDescent="0.25">
      <c r="A382" s="8" t="s">
        <v>44</v>
      </c>
      <c r="B382" s="8">
        <v>21105128652</v>
      </c>
      <c r="C382" s="8">
        <v>2128652</v>
      </c>
      <c r="D382" s="8">
        <v>211051286</v>
      </c>
      <c r="E382" s="8" t="s">
        <v>48</v>
      </c>
      <c r="F382" s="8">
        <v>247</v>
      </c>
      <c r="G382" s="8">
        <v>271</v>
      </c>
      <c r="H382" s="9">
        <v>9.7165991902834009E-2</v>
      </c>
      <c r="I382" s="8" t="s">
        <v>43</v>
      </c>
      <c r="L382" s="8" t="str">
        <f t="shared" si="15"/>
        <v>y</v>
      </c>
      <c r="M382" t="s">
        <v>12</v>
      </c>
    </row>
    <row r="383" spans="1:13" x14ac:dyDescent="0.25">
      <c r="A383" s="8" t="s">
        <v>44</v>
      </c>
      <c r="B383" s="8">
        <v>21105128653</v>
      </c>
      <c r="C383" s="8">
        <v>2128653</v>
      </c>
      <c r="D383" s="8">
        <v>211051286</v>
      </c>
      <c r="E383" s="8" t="s">
        <v>48</v>
      </c>
      <c r="F383" s="8">
        <v>0</v>
      </c>
      <c r="G383" s="8">
        <v>0</v>
      </c>
      <c r="H383" s="9">
        <v>0</v>
      </c>
      <c r="I383" s="8" t="s">
        <v>43</v>
      </c>
      <c r="L383" s="8" t="str">
        <f t="shared" si="15"/>
        <v>y</v>
      </c>
      <c r="M383" t="s">
        <v>12</v>
      </c>
    </row>
    <row r="384" spans="1:13" x14ac:dyDescent="0.25">
      <c r="A384" s="8" t="s">
        <v>44</v>
      </c>
      <c r="B384" s="8">
        <v>21105128654</v>
      </c>
      <c r="C384" s="8">
        <v>2128654</v>
      </c>
      <c r="D384" s="8">
        <v>211051286</v>
      </c>
      <c r="E384" s="8" t="s">
        <v>48</v>
      </c>
      <c r="F384" s="8">
        <v>327</v>
      </c>
      <c r="G384" s="8">
        <v>359</v>
      </c>
      <c r="H384" s="9">
        <v>9.7859327217125383E-2</v>
      </c>
      <c r="I384" s="8" t="s">
        <v>43</v>
      </c>
      <c r="L384" s="8" t="str">
        <f t="shared" si="15"/>
        <v>y</v>
      </c>
      <c r="M384" t="s">
        <v>12</v>
      </c>
    </row>
    <row r="385" spans="1:13" x14ac:dyDescent="0.25">
      <c r="A385" s="8" t="s">
        <v>44</v>
      </c>
      <c r="B385" s="8">
        <v>21105128655</v>
      </c>
      <c r="C385" s="8">
        <v>2128655</v>
      </c>
      <c r="D385" s="8">
        <v>211051286</v>
      </c>
      <c r="E385" s="8" t="s">
        <v>48</v>
      </c>
      <c r="F385" s="8">
        <v>301</v>
      </c>
      <c r="G385" s="8">
        <v>324</v>
      </c>
      <c r="H385" s="9">
        <v>7.6411960132890366E-2</v>
      </c>
      <c r="I385" s="8" t="s">
        <v>43</v>
      </c>
      <c r="L385" s="8" t="str">
        <f t="shared" si="15"/>
        <v>y</v>
      </c>
      <c r="M385" t="s">
        <v>12</v>
      </c>
    </row>
    <row r="386" spans="1:13" x14ac:dyDescent="0.25">
      <c r="A386" s="8" t="s">
        <v>44</v>
      </c>
      <c r="B386" s="8">
        <v>21105128657</v>
      </c>
      <c r="C386" s="8">
        <v>2128657</v>
      </c>
      <c r="D386" s="8">
        <v>211051286</v>
      </c>
      <c r="E386" s="8" t="s">
        <v>48</v>
      </c>
      <c r="F386" s="8">
        <v>221</v>
      </c>
      <c r="G386" s="8">
        <v>242</v>
      </c>
      <c r="H386" s="9">
        <v>9.5022624434389136E-2</v>
      </c>
      <c r="I386" s="8" t="s">
        <v>43</v>
      </c>
      <c r="L386" s="8" t="str">
        <f t="shared" si="15"/>
        <v>y</v>
      </c>
      <c r="M386" t="s">
        <v>12</v>
      </c>
    </row>
    <row r="387" spans="1:13" ht="15.75" thickBot="1" x14ac:dyDescent="0.3">
      <c r="A387" s="8" t="s">
        <v>44</v>
      </c>
      <c r="B387" s="8">
        <v>21105128658</v>
      </c>
      <c r="C387" s="8">
        <v>2128658</v>
      </c>
      <c r="D387" s="8">
        <v>211051286</v>
      </c>
      <c r="E387" s="8" t="s">
        <v>48</v>
      </c>
      <c r="F387" s="8">
        <v>25</v>
      </c>
      <c r="G387" s="8">
        <v>27</v>
      </c>
      <c r="H387" s="9">
        <v>0.08</v>
      </c>
      <c r="I387" s="8" t="s">
        <v>43</v>
      </c>
      <c r="L387" s="8" t="str">
        <f t="shared" si="15"/>
        <v>y</v>
      </c>
      <c r="M387" t="s">
        <v>12</v>
      </c>
    </row>
    <row r="388" spans="1:13" ht="15.75" thickBot="1" x14ac:dyDescent="0.3">
      <c r="F388" s="10">
        <f>SUM(F271:F387)</f>
        <v>28870</v>
      </c>
      <c r="G388" s="10">
        <f>SUM(G271:G387)</f>
        <v>31341</v>
      </c>
    </row>
    <row r="390" spans="1:13" x14ac:dyDescent="0.25">
      <c r="A390" t="str">
        <f>+A269</f>
        <v>McEwan</v>
      </c>
      <c r="F390" s="7">
        <f>+F269+F388-F21-F99-F178</f>
        <v>120834</v>
      </c>
      <c r="G390" s="7">
        <f>+G269+G388-G21-G99-G178</f>
        <v>129837</v>
      </c>
      <c r="J390" t="s">
        <v>39</v>
      </c>
    </row>
    <row r="392" spans="1:13" x14ac:dyDescent="0.25">
      <c r="B392" t="s">
        <v>14</v>
      </c>
      <c r="F392" s="7">
        <f>+F390-'[1]Base data'!B$2</f>
        <v>3940</v>
      </c>
      <c r="G392" s="7">
        <f>+G390-'[1]Base data'!C$2</f>
        <v>2599</v>
      </c>
    </row>
    <row r="393" spans="1:13" x14ac:dyDescent="0.25">
      <c r="A393" s="13" t="str">
        <f>+A260</f>
        <v>MCEWEN</v>
      </c>
      <c r="F393" s="7">
        <f>+F390</f>
        <v>120834</v>
      </c>
      <c r="G393" s="7">
        <f>+G390</f>
        <v>129837</v>
      </c>
      <c r="J393" t="s">
        <v>66</v>
      </c>
    </row>
    <row r="395" spans="1:13" x14ac:dyDescent="0.25">
      <c r="A395" s="14" t="str">
        <f>+A393</f>
        <v>MCEWEN</v>
      </c>
      <c r="F395" s="39">
        <f>+F393-F261</f>
        <v>117489</v>
      </c>
      <c r="G395" s="39">
        <f>+G393-G261</f>
        <v>126176</v>
      </c>
      <c r="J395" t="s">
        <v>13</v>
      </c>
    </row>
    <row r="397" spans="1:13" x14ac:dyDescent="0.25">
      <c r="B397" t="s">
        <v>14</v>
      </c>
      <c r="F397" s="7">
        <f>+F395-'[1]Base data'!B$2</f>
        <v>595</v>
      </c>
      <c r="G397" s="7">
        <f>+G395-'[1]Base data'!C$2</f>
        <v>-1062</v>
      </c>
    </row>
    <row r="398" spans="1:13" x14ac:dyDescent="0.25">
      <c r="B398" t="s">
        <v>67</v>
      </c>
      <c r="F398">
        <f>+F21</f>
        <v>5962</v>
      </c>
      <c r="G398">
        <f>+G21</f>
        <v>6373</v>
      </c>
    </row>
    <row r="399" spans="1:13" x14ac:dyDescent="0.25">
      <c r="B399" t="s">
        <v>68</v>
      </c>
      <c r="F399">
        <f>+F99</f>
        <v>13803</v>
      </c>
      <c r="G399">
        <f>+G99</f>
        <v>14788</v>
      </c>
    </row>
    <row r="400" spans="1:13" x14ac:dyDescent="0.25">
      <c r="B400" t="s">
        <v>69</v>
      </c>
      <c r="F400">
        <f>+F178</f>
        <v>2353</v>
      </c>
      <c r="G400">
        <f>+G178</f>
        <v>2528</v>
      </c>
    </row>
    <row r="401" spans="1:12" x14ac:dyDescent="0.25">
      <c r="B401" t="s">
        <v>70</v>
      </c>
      <c r="F401">
        <f>+F261</f>
        <v>3345</v>
      </c>
      <c r="G401">
        <f>+G261</f>
        <v>3661</v>
      </c>
    </row>
    <row r="404" spans="1:12" x14ac:dyDescent="0.25">
      <c r="A404" s="13" t="str">
        <f>+I416</f>
        <v>Cooper</v>
      </c>
      <c r="F404" s="7">
        <f>+'[1]Base data'!B16</f>
        <v>110943</v>
      </c>
      <c r="G404" s="7">
        <f>+'[1]Base data'!F16</f>
        <v>121431</v>
      </c>
      <c r="J404" t="s">
        <v>9</v>
      </c>
    </row>
    <row r="405" spans="1:12" ht="15.75" thickBot="1" x14ac:dyDescent="0.3"/>
    <row r="406" spans="1:12" ht="15.75" thickTop="1" x14ac:dyDescent="0.25">
      <c r="A406" s="8" t="s">
        <v>32</v>
      </c>
      <c r="B406" s="8">
        <v>20607114501</v>
      </c>
      <c r="C406" s="8">
        <v>2114501</v>
      </c>
      <c r="D406" s="8">
        <v>206071145</v>
      </c>
      <c r="E406" s="8" t="s">
        <v>71</v>
      </c>
      <c r="F406" s="8">
        <v>352</v>
      </c>
      <c r="G406" s="8">
        <v>386</v>
      </c>
      <c r="H406" s="9">
        <v>9.6590909090909088E-2</v>
      </c>
      <c r="I406" s="8" t="s">
        <v>72</v>
      </c>
      <c r="J406" s="66" t="s">
        <v>73</v>
      </c>
      <c r="L406" s="8" t="str">
        <f t="shared" ref="L406:L416" si="16">IF(+I406=A406,"x","y")</f>
        <v>y</v>
      </c>
    </row>
    <row r="407" spans="1:12" x14ac:dyDescent="0.25">
      <c r="A407" s="8" t="s">
        <v>32</v>
      </c>
      <c r="B407" s="8">
        <v>20607114502</v>
      </c>
      <c r="C407" s="8">
        <v>2114502</v>
      </c>
      <c r="D407" s="8">
        <v>206071145</v>
      </c>
      <c r="E407" s="8" t="s">
        <v>71</v>
      </c>
      <c r="F407" s="8">
        <v>405</v>
      </c>
      <c r="G407" s="8">
        <v>444</v>
      </c>
      <c r="H407" s="9">
        <v>9.6296296296296297E-2</v>
      </c>
      <c r="I407" s="8" t="s">
        <v>72</v>
      </c>
      <c r="J407" s="67"/>
      <c r="L407" s="8" t="str">
        <f t="shared" si="16"/>
        <v>y</v>
      </c>
    </row>
    <row r="408" spans="1:12" x14ac:dyDescent="0.25">
      <c r="A408" s="8" t="s">
        <v>32</v>
      </c>
      <c r="B408" s="8">
        <v>20607114503</v>
      </c>
      <c r="C408" s="8">
        <v>2114503</v>
      </c>
      <c r="D408" s="8">
        <v>206071145</v>
      </c>
      <c r="E408" s="8" t="s">
        <v>71</v>
      </c>
      <c r="F408" s="8">
        <v>366</v>
      </c>
      <c r="G408" s="8">
        <v>401</v>
      </c>
      <c r="H408" s="9">
        <v>9.5628415300546443E-2</v>
      </c>
      <c r="I408" s="8" t="s">
        <v>72</v>
      </c>
      <c r="J408" s="67"/>
      <c r="L408" s="8" t="str">
        <f t="shared" si="16"/>
        <v>y</v>
      </c>
    </row>
    <row r="409" spans="1:12" x14ac:dyDescent="0.25">
      <c r="A409" s="8" t="s">
        <v>32</v>
      </c>
      <c r="B409" s="8">
        <v>20607114504</v>
      </c>
      <c r="C409" s="8">
        <v>2114504</v>
      </c>
      <c r="D409" s="8">
        <v>206071145</v>
      </c>
      <c r="E409" s="8" t="s">
        <v>71</v>
      </c>
      <c r="F409" s="8">
        <v>256</v>
      </c>
      <c r="G409" s="8">
        <v>281</v>
      </c>
      <c r="H409" s="9">
        <v>9.765625E-2</v>
      </c>
      <c r="I409" s="8" t="s">
        <v>72</v>
      </c>
      <c r="J409" s="67"/>
      <c r="L409" s="8" t="str">
        <f t="shared" si="16"/>
        <v>y</v>
      </c>
    </row>
    <row r="410" spans="1:12" x14ac:dyDescent="0.25">
      <c r="A410" s="8" t="s">
        <v>32</v>
      </c>
      <c r="B410" s="8">
        <v>20607114505</v>
      </c>
      <c r="C410" s="8">
        <v>2114505</v>
      </c>
      <c r="D410" s="8">
        <v>206071145</v>
      </c>
      <c r="E410" s="8" t="s">
        <v>71</v>
      </c>
      <c r="F410" s="8">
        <v>363</v>
      </c>
      <c r="G410" s="8">
        <v>398</v>
      </c>
      <c r="H410" s="9">
        <v>9.6418732782369149E-2</v>
      </c>
      <c r="I410" s="8" t="s">
        <v>72</v>
      </c>
      <c r="J410" s="67"/>
      <c r="L410" s="8" t="str">
        <f t="shared" si="16"/>
        <v>y</v>
      </c>
    </row>
    <row r="411" spans="1:12" x14ac:dyDescent="0.25">
      <c r="A411" s="8" t="s">
        <v>32</v>
      </c>
      <c r="B411" s="8">
        <v>20607114506</v>
      </c>
      <c r="C411" s="8">
        <v>2114506</v>
      </c>
      <c r="D411" s="8">
        <v>206071145</v>
      </c>
      <c r="E411" s="8" t="s">
        <v>71</v>
      </c>
      <c r="F411" s="8">
        <v>439</v>
      </c>
      <c r="G411" s="8">
        <v>482</v>
      </c>
      <c r="H411" s="9">
        <v>9.7949886104783598E-2</v>
      </c>
      <c r="I411" s="8" t="s">
        <v>72</v>
      </c>
      <c r="J411" s="67"/>
      <c r="L411" s="8" t="str">
        <f t="shared" si="16"/>
        <v>y</v>
      </c>
    </row>
    <row r="412" spans="1:12" x14ac:dyDescent="0.25">
      <c r="A412" s="8" t="s">
        <v>32</v>
      </c>
      <c r="B412" s="8">
        <v>20607114507</v>
      </c>
      <c r="C412" s="8">
        <v>2114507</v>
      </c>
      <c r="D412" s="8">
        <v>206071145</v>
      </c>
      <c r="E412" s="8" t="s">
        <v>71</v>
      </c>
      <c r="F412" s="8">
        <v>235</v>
      </c>
      <c r="G412" s="8">
        <v>258</v>
      </c>
      <c r="H412" s="9">
        <v>9.7872340425531917E-2</v>
      </c>
      <c r="I412" s="8" t="s">
        <v>72</v>
      </c>
      <c r="J412" s="67"/>
      <c r="L412" s="8" t="str">
        <f t="shared" si="16"/>
        <v>y</v>
      </c>
    </row>
    <row r="413" spans="1:12" x14ac:dyDescent="0.25">
      <c r="A413" s="8" t="s">
        <v>32</v>
      </c>
      <c r="B413" s="8">
        <v>20607114518</v>
      </c>
      <c r="C413" s="8">
        <v>2114518</v>
      </c>
      <c r="D413" s="8">
        <v>206071145</v>
      </c>
      <c r="E413" s="8" t="s">
        <v>71</v>
      </c>
      <c r="F413" s="8">
        <v>257</v>
      </c>
      <c r="G413" s="8">
        <v>282</v>
      </c>
      <c r="H413" s="9">
        <v>9.727626459143969E-2</v>
      </c>
      <c r="I413" s="8" t="s">
        <v>72</v>
      </c>
      <c r="J413" s="67"/>
      <c r="L413" s="8" t="str">
        <f t="shared" si="16"/>
        <v>y</v>
      </c>
    </row>
    <row r="414" spans="1:12" x14ac:dyDescent="0.25">
      <c r="A414" s="8" t="s">
        <v>32</v>
      </c>
      <c r="B414" s="8">
        <v>20607114519</v>
      </c>
      <c r="C414" s="8">
        <v>2114519</v>
      </c>
      <c r="D414" s="8">
        <v>206071145</v>
      </c>
      <c r="E414" s="8" t="s">
        <v>71</v>
      </c>
      <c r="F414" s="8">
        <v>271</v>
      </c>
      <c r="G414" s="8">
        <v>297</v>
      </c>
      <c r="H414" s="9">
        <v>9.5940959409594101E-2</v>
      </c>
      <c r="I414" s="8" t="s">
        <v>72</v>
      </c>
      <c r="J414" s="67"/>
      <c r="L414" s="8" t="str">
        <f t="shared" si="16"/>
        <v>y</v>
      </c>
    </row>
    <row r="415" spans="1:12" x14ac:dyDescent="0.25">
      <c r="A415" s="8" t="s">
        <v>32</v>
      </c>
      <c r="B415" s="8">
        <v>20607114522</v>
      </c>
      <c r="C415" s="8">
        <v>2114522</v>
      </c>
      <c r="D415" s="8">
        <v>206071145</v>
      </c>
      <c r="E415" s="8" t="s">
        <v>71</v>
      </c>
      <c r="F415" s="8">
        <v>516</v>
      </c>
      <c r="G415" s="8">
        <v>566</v>
      </c>
      <c r="H415" s="9">
        <v>9.6899224806201556E-2</v>
      </c>
      <c r="I415" s="8" t="s">
        <v>72</v>
      </c>
      <c r="J415" s="67"/>
      <c r="L415" s="8" t="str">
        <f t="shared" si="16"/>
        <v>y</v>
      </c>
    </row>
    <row r="416" spans="1:12" ht="15.75" thickBot="1" x14ac:dyDescent="0.3">
      <c r="A416" s="8" t="s">
        <v>32</v>
      </c>
      <c r="B416" s="8">
        <v>20607114523</v>
      </c>
      <c r="C416" s="8">
        <v>2114523</v>
      </c>
      <c r="D416" s="8">
        <v>206071145</v>
      </c>
      <c r="E416" s="8" t="s">
        <v>71</v>
      </c>
      <c r="F416" s="8">
        <v>305</v>
      </c>
      <c r="G416" s="8">
        <v>335</v>
      </c>
      <c r="H416" s="9">
        <v>9.8360655737704916E-2</v>
      </c>
      <c r="I416" s="8" t="s">
        <v>72</v>
      </c>
      <c r="J416" s="68"/>
      <c r="L416" s="8" t="str">
        <f t="shared" si="16"/>
        <v>y</v>
      </c>
    </row>
    <row r="417" spans="1:12" ht="16.5" thickTop="1" thickBot="1" x14ac:dyDescent="0.3">
      <c r="F417" s="10">
        <f>SUM(F406:F416)</f>
        <v>3765</v>
      </c>
      <c r="G417" s="10">
        <f>SUM(G406:G416)</f>
        <v>4130</v>
      </c>
    </row>
    <row r="419" spans="1:12" x14ac:dyDescent="0.25">
      <c r="A419" s="14" t="str">
        <f>+A404</f>
        <v>Cooper</v>
      </c>
      <c r="F419" s="39">
        <f>+F404+F417</f>
        <v>114708</v>
      </c>
      <c r="G419" s="39">
        <f>+G404+G417</f>
        <v>125561</v>
      </c>
      <c r="J419" t="s">
        <v>13</v>
      </c>
    </row>
    <row r="421" spans="1:12" x14ac:dyDescent="0.25">
      <c r="B421" t="s">
        <v>14</v>
      </c>
      <c r="F421" s="7">
        <f>+F419-'[1]Base data'!B$2</f>
        <v>-2186</v>
      </c>
      <c r="G421" s="7">
        <f>+G419-'[1]Base data'!C$2</f>
        <v>-1677</v>
      </c>
    </row>
    <row r="422" spans="1:12" x14ac:dyDescent="0.25">
      <c r="B422" t="s">
        <v>20</v>
      </c>
    </row>
    <row r="425" spans="1:12" ht="15.75" thickBot="1" x14ac:dyDescent="0.3">
      <c r="A425" s="41" t="s">
        <v>75</v>
      </c>
    </row>
    <row r="426" spans="1:12" x14ac:dyDescent="0.25">
      <c r="A426" t="s">
        <v>44</v>
      </c>
      <c r="B426">
        <v>21105127802</v>
      </c>
      <c r="C426">
        <v>2127802</v>
      </c>
      <c r="D426">
        <v>211051278</v>
      </c>
      <c r="E426" t="s">
        <v>74</v>
      </c>
      <c r="F426" s="7">
        <v>13</v>
      </c>
      <c r="G426" s="7">
        <v>9</v>
      </c>
      <c r="H426" s="22">
        <v>-0.30769230769230771</v>
      </c>
      <c r="I426" t="s">
        <v>75</v>
      </c>
      <c r="J426" s="82" t="s">
        <v>76</v>
      </c>
      <c r="L426" s="8" t="str">
        <f t="shared" ref="L426:L476" si="17">IF(+I426=A426,"x","y")</f>
        <v>y</v>
      </c>
    </row>
    <row r="427" spans="1:12" x14ac:dyDescent="0.25">
      <c r="A427" t="s">
        <v>44</v>
      </c>
      <c r="B427">
        <v>21105127805</v>
      </c>
      <c r="C427">
        <v>2127805</v>
      </c>
      <c r="D427">
        <v>211051278</v>
      </c>
      <c r="E427" t="s">
        <v>74</v>
      </c>
      <c r="F427" s="7">
        <v>233</v>
      </c>
      <c r="G427" s="7">
        <v>220</v>
      </c>
      <c r="H427" s="22">
        <v>-5.5793991416309016E-2</v>
      </c>
      <c r="I427" t="s">
        <v>75</v>
      </c>
      <c r="J427" s="83"/>
      <c r="L427" s="8" t="str">
        <f t="shared" si="17"/>
        <v>y</v>
      </c>
    </row>
    <row r="428" spans="1:12" x14ac:dyDescent="0.25">
      <c r="A428" t="s">
        <v>44</v>
      </c>
      <c r="B428">
        <v>21105127806</v>
      </c>
      <c r="C428">
        <v>2127806</v>
      </c>
      <c r="D428">
        <v>211051278</v>
      </c>
      <c r="E428" t="s">
        <v>74</v>
      </c>
      <c r="F428" s="7">
        <v>368</v>
      </c>
      <c r="G428" s="7">
        <v>404</v>
      </c>
      <c r="H428" s="22">
        <v>9.7826086956521743E-2</v>
      </c>
      <c r="I428" t="s">
        <v>75</v>
      </c>
      <c r="J428" s="83"/>
      <c r="L428" s="8" t="str">
        <f t="shared" si="17"/>
        <v>y</v>
      </c>
    </row>
    <row r="429" spans="1:12" x14ac:dyDescent="0.25">
      <c r="A429" t="s">
        <v>44</v>
      </c>
      <c r="B429">
        <v>21105127809</v>
      </c>
      <c r="C429">
        <v>2127809</v>
      </c>
      <c r="D429">
        <v>211051278</v>
      </c>
      <c r="E429" t="s">
        <v>74</v>
      </c>
      <c r="F429" s="7">
        <v>432</v>
      </c>
      <c r="G429" s="7">
        <v>474</v>
      </c>
      <c r="H429" s="22">
        <v>9.7222222222222224E-2</v>
      </c>
      <c r="I429" t="s">
        <v>75</v>
      </c>
      <c r="J429" s="83"/>
      <c r="L429" s="8" t="str">
        <f t="shared" si="17"/>
        <v>y</v>
      </c>
    </row>
    <row r="430" spans="1:12" x14ac:dyDescent="0.25">
      <c r="A430" t="s">
        <v>44</v>
      </c>
      <c r="B430">
        <v>21105127810</v>
      </c>
      <c r="C430">
        <v>2127810</v>
      </c>
      <c r="D430">
        <v>211051278</v>
      </c>
      <c r="E430" t="s">
        <v>74</v>
      </c>
      <c r="F430" s="7">
        <v>253</v>
      </c>
      <c r="G430" s="7">
        <v>278</v>
      </c>
      <c r="H430" s="22">
        <v>9.8814229249011856E-2</v>
      </c>
      <c r="I430" t="s">
        <v>75</v>
      </c>
      <c r="J430" s="83"/>
      <c r="L430" s="8" t="str">
        <f t="shared" si="17"/>
        <v>y</v>
      </c>
    </row>
    <row r="431" spans="1:12" x14ac:dyDescent="0.25">
      <c r="A431" t="s">
        <v>44</v>
      </c>
      <c r="B431">
        <v>21105127811</v>
      </c>
      <c r="C431">
        <v>2127811</v>
      </c>
      <c r="D431">
        <v>211051278</v>
      </c>
      <c r="E431" t="s">
        <v>74</v>
      </c>
      <c r="F431" s="7">
        <v>160</v>
      </c>
      <c r="G431" s="7">
        <v>176</v>
      </c>
      <c r="H431" s="22">
        <v>0.1</v>
      </c>
      <c r="I431" t="s">
        <v>75</v>
      </c>
      <c r="J431" s="83"/>
      <c r="L431" s="8" t="str">
        <f t="shared" si="17"/>
        <v>y</v>
      </c>
    </row>
    <row r="432" spans="1:12" x14ac:dyDescent="0.25">
      <c r="A432" t="s">
        <v>44</v>
      </c>
      <c r="B432">
        <v>21105127812</v>
      </c>
      <c r="C432">
        <v>2127812</v>
      </c>
      <c r="D432">
        <v>211051278</v>
      </c>
      <c r="E432" t="s">
        <v>74</v>
      </c>
      <c r="F432" s="7">
        <v>174</v>
      </c>
      <c r="G432" s="7">
        <v>191</v>
      </c>
      <c r="H432" s="22">
        <v>9.7701149425287362E-2</v>
      </c>
      <c r="I432" t="s">
        <v>75</v>
      </c>
      <c r="J432" s="83"/>
      <c r="L432" s="8" t="str">
        <f t="shared" si="17"/>
        <v>y</v>
      </c>
    </row>
    <row r="433" spans="1:12" x14ac:dyDescent="0.25">
      <c r="A433" t="s">
        <v>44</v>
      </c>
      <c r="B433">
        <v>21105127813</v>
      </c>
      <c r="C433">
        <v>2127813</v>
      </c>
      <c r="D433">
        <v>211051278</v>
      </c>
      <c r="E433" t="s">
        <v>74</v>
      </c>
      <c r="F433" s="7">
        <v>306</v>
      </c>
      <c r="G433" s="7">
        <v>336</v>
      </c>
      <c r="H433" s="22">
        <v>9.8039215686274508E-2</v>
      </c>
      <c r="I433" t="s">
        <v>75</v>
      </c>
      <c r="J433" s="83"/>
      <c r="L433" s="8" t="str">
        <f t="shared" si="17"/>
        <v>y</v>
      </c>
    </row>
    <row r="434" spans="1:12" x14ac:dyDescent="0.25">
      <c r="A434" t="s">
        <v>44</v>
      </c>
      <c r="B434">
        <v>21105127814</v>
      </c>
      <c r="C434">
        <v>2127814</v>
      </c>
      <c r="D434">
        <v>211051278</v>
      </c>
      <c r="E434" t="s">
        <v>74</v>
      </c>
      <c r="F434" s="7">
        <v>240</v>
      </c>
      <c r="G434" s="7">
        <v>254</v>
      </c>
      <c r="H434" s="22">
        <v>5.8333333333333334E-2</v>
      </c>
      <c r="I434" t="s">
        <v>75</v>
      </c>
      <c r="J434" s="83"/>
      <c r="L434" s="8" t="str">
        <f t="shared" si="17"/>
        <v>y</v>
      </c>
    </row>
    <row r="435" spans="1:12" x14ac:dyDescent="0.25">
      <c r="A435" t="s">
        <v>44</v>
      </c>
      <c r="B435">
        <v>21105127815</v>
      </c>
      <c r="C435">
        <v>2127815</v>
      </c>
      <c r="D435">
        <v>211051278</v>
      </c>
      <c r="E435" t="s">
        <v>74</v>
      </c>
      <c r="F435" s="7">
        <v>444</v>
      </c>
      <c r="G435" s="7">
        <v>487</v>
      </c>
      <c r="H435" s="22">
        <v>9.6846846846846843E-2</v>
      </c>
      <c r="I435" t="s">
        <v>75</v>
      </c>
      <c r="J435" s="83"/>
      <c r="L435" s="8" t="str">
        <f t="shared" si="17"/>
        <v>y</v>
      </c>
    </row>
    <row r="436" spans="1:12" x14ac:dyDescent="0.25">
      <c r="A436" t="s">
        <v>44</v>
      </c>
      <c r="B436">
        <v>21105127816</v>
      </c>
      <c r="C436">
        <v>2127816</v>
      </c>
      <c r="D436">
        <v>211051278</v>
      </c>
      <c r="E436" t="s">
        <v>74</v>
      </c>
      <c r="F436" s="7">
        <v>324</v>
      </c>
      <c r="G436" s="7">
        <v>355</v>
      </c>
      <c r="H436" s="22">
        <v>9.5679012345679007E-2</v>
      </c>
      <c r="I436" t="s">
        <v>75</v>
      </c>
      <c r="J436" s="83"/>
      <c r="L436" s="8" t="str">
        <f t="shared" si="17"/>
        <v>y</v>
      </c>
    </row>
    <row r="437" spans="1:12" x14ac:dyDescent="0.25">
      <c r="A437" t="s">
        <v>44</v>
      </c>
      <c r="B437">
        <v>21105127817</v>
      </c>
      <c r="C437">
        <v>2127817</v>
      </c>
      <c r="D437">
        <v>211051278</v>
      </c>
      <c r="E437" t="s">
        <v>74</v>
      </c>
      <c r="F437" s="7">
        <v>227</v>
      </c>
      <c r="G437" s="7">
        <v>249</v>
      </c>
      <c r="H437" s="22">
        <v>9.6916299559471369E-2</v>
      </c>
      <c r="I437" t="s">
        <v>75</v>
      </c>
      <c r="J437" s="83"/>
      <c r="L437" s="8" t="str">
        <f t="shared" si="17"/>
        <v>y</v>
      </c>
    </row>
    <row r="438" spans="1:12" x14ac:dyDescent="0.25">
      <c r="A438" t="s">
        <v>44</v>
      </c>
      <c r="B438">
        <v>21105127818</v>
      </c>
      <c r="C438">
        <v>2127818</v>
      </c>
      <c r="D438">
        <v>211051278</v>
      </c>
      <c r="E438" t="s">
        <v>74</v>
      </c>
      <c r="F438" s="7">
        <v>422</v>
      </c>
      <c r="G438" s="7">
        <v>463</v>
      </c>
      <c r="H438" s="22">
        <v>9.7156398104265407E-2</v>
      </c>
      <c r="I438" t="s">
        <v>75</v>
      </c>
      <c r="J438" s="83"/>
      <c r="L438" s="8" t="str">
        <f t="shared" si="17"/>
        <v>y</v>
      </c>
    </row>
    <row r="439" spans="1:12" x14ac:dyDescent="0.25">
      <c r="A439" t="s">
        <v>44</v>
      </c>
      <c r="B439">
        <v>21105127819</v>
      </c>
      <c r="C439">
        <v>2127819</v>
      </c>
      <c r="D439">
        <v>211051278</v>
      </c>
      <c r="E439" t="s">
        <v>74</v>
      </c>
      <c r="F439" s="7">
        <v>329</v>
      </c>
      <c r="G439" s="7">
        <v>361</v>
      </c>
      <c r="H439" s="22">
        <v>9.7264437689969604E-2</v>
      </c>
      <c r="I439" t="s">
        <v>75</v>
      </c>
      <c r="J439" s="83"/>
      <c r="L439" s="8" t="str">
        <f t="shared" si="17"/>
        <v>y</v>
      </c>
    </row>
    <row r="440" spans="1:12" x14ac:dyDescent="0.25">
      <c r="A440" t="s">
        <v>44</v>
      </c>
      <c r="B440">
        <v>21105127820</v>
      </c>
      <c r="C440">
        <v>2127820</v>
      </c>
      <c r="D440">
        <v>211051278</v>
      </c>
      <c r="E440" t="s">
        <v>74</v>
      </c>
      <c r="F440" s="7">
        <v>386</v>
      </c>
      <c r="G440" s="7">
        <v>422</v>
      </c>
      <c r="H440" s="22">
        <v>9.3264248704663211E-2</v>
      </c>
      <c r="I440" t="s">
        <v>75</v>
      </c>
      <c r="J440" s="83"/>
      <c r="L440" s="8" t="str">
        <f t="shared" si="17"/>
        <v>y</v>
      </c>
    </row>
    <row r="441" spans="1:12" x14ac:dyDescent="0.25">
      <c r="A441" t="s">
        <v>44</v>
      </c>
      <c r="B441">
        <v>21105127821</v>
      </c>
      <c r="C441">
        <v>2127821</v>
      </c>
      <c r="D441">
        <v>211051278</v>
      </c>
      <c r="E441" t="s">
        <v>74</v>
      </c>
      <c r="F441" s="7">
        <v>10</v>
      </c>
      <c r="G441" s="7">
        <v>9</v>
      </c>
      <c r="H441" s="22">
        <v>-0.1</v>
      </c>
      <c r="I441" t="s">
        <v>75</v>
      </c>
      <c r="J441" s="83"/>
      <c r="L441" s="8" t="str">
        <f t="shared" si="17"/>
        <v>y</v>
      </c>
    </row>
    <row r="442" spans="1:12" x14ac:dyDescent="0.25">
      <c r="A442" t="s">
        <v>44</v>
      </c>
      <c r="B442">
        <v>21105127822</v>
      </c>
      <c r="C442">
        <v>2127822</v>
      </c>
      <c r="D442">
        <v>211051278</v>
      </c>
      <c r="E442" t="s">
        <v>74</v>
      </c>
      <c r="F442" s="7">
        <v>408</v>
      </c>
      <c r="G442" s="7">
        <v>448</v>
      </c>
      <c r="H442" s="22">
        <v>9.8039215686274508E-2</v>
      </c>
      <c r="I442" t="s">
        <v>75</v>
      </c>
      <c r="J442" s="83"/>
      <c r="L442" s="8" t="str">
        <f t="shared" si="17"/>
        <v>y</v>
      </c>
    </row>
    <row r="443" spans="1:12" x14ac:dyDescent="0.25">
      <c r="A443" t="s">
        <v>44</v>
      </c>
      <c r="B443">
        <v>21105127823</v>
      </c>
      <c r="C443">
        <v>2127823</v>
      </c>
      <c r="D443">
        <v>211051278</v>
      </c>
      <c r="E443" t="s">
        <v>74</v>
      </c>
      <c r="F443" s="7">
        <v>409</v>
      </c>
      <c r="G443" s="7">
        <v>449</v>
      </c>
      <c r="H443" s="22">
        <v>9.7799511002444994E-2</v>
      </c>
      <c r="I443" t="s">
        <v>75</v>
      </c>
      <c r="J443" s="83"/>
      <c r="L443" s="8" t="str">
        <f t="shared" si="17"/>
        <v>y</v>
      </c>
    </row>
    <row r="444" spans="1:12" x14ac:dyDescent="0.25">
      <c r="A444" t="s">
        <v>44</v>
      </c>
      <c r="B444">
        <v>21105127824</v>
      </c>
      <c r="C444">
        <v>2127824</v>
      </c>
      <c r="D444">
        <v>211051278</v>
      </c>
      <c r="E444" t="s">
        <v>74</v>
      </c>
      <c r="F444" s="7">
        <v>344</v>
      </c>
      <c r="G444" s="7">
        <v>377</v>
      </c>
      <c r="H444" s="22">
        <v>9.5930232558139539E-2</v>
      </c>
      <c r="I444" t="s">
        <v>75</v>
      </c>
      <c r="J444" s="83"/>
      <c r="L444" s="8" t="str">
        <f t="shared" si="17"/>
        <v>y</v>
      </c>
    </row>
    <row r="445" spans="1:12" x14ac:dyDescent="0.25">
      <c r="A445" t="s">
        <v>44</v>
      </c>
      <c r="B445">
        <v>21105127825</v>
      </c>
      <c r="C445">
        <v>2127825</v>
      </c>
      <c r="D445">
        <v>211051278</v>
      </c>
      <c r="E445" t="s">
        <v>74</v>
      </c>
      <c r="F445" s="7">
        <v>408</v>
      </c>
      <c r="G445" s="7">
        <v>448</v>
      </c>
      <c r="H445" s="22">
        <v>9.8039215686274508E-2</v>
      </c>
      <c r="I445" t="s">
        <v>75</v>
      </c>
      <c r="J445" s="83"/>
      <c r="L445" s="8" t="str">
        <f t="shared" si="17"/>
        <v>y</v>
      </c>
    </row>
    <row r="446" spans="1:12" x14ac:dyDescent="0.25">
      <c r="A446" t="s">
        <v>44</v>
      </c>
      <c r="B446">
        <v>21105127826</v>
      </c>
      <c r="C446">
        <v>2127826</v>
      </c>
      <c r="D446">
        <v>211051278</v>
      </c>
      <c r="E446" t="s">
        <v>74</v>
      </c>
      <c r="F446" s="7">
        <v>335</v>
      </c>
      <c r="G446" s="7">
        <v>367</v>
      </c>
      <c r="H446" s="22">
        <v>9.5522388059701493E-2</v>
      </c>
      <c r="I446" t="s">
        <v>75</v>
      </c>
      <c r="J446" s="83"/>
      <c r="L446" s="8" t="str">
        <f t="shared" si="17"/>
        <v>y</v>
      </c>
    </row>
    <row r="447" spans="1:12" x14ac:dyDescent="0.25">
      <c r="A447" t="s">
        <v>44</v>
      </c>
      <c r="B447">
        <v>21105127827</v>
      </c>
      <c r="C447">
        <v>2127827</v>
      </c>
      <c r="D447">
        <v>211051278</v>
      </c>
      <c r="E447" t="s">
        <v>74</v>
      </c>
      <c r="F447" s="7">
        <v>350</v>
      </c>
      <c r="G447" s="7">
        <v>384</v>
      </c>
      <c r="H447" s="22">
        <v>9.7142857142857142E-2</v>
      </c>
      <c r="I447" t="s">
        <v>75</v>
      </c>
      <c r="J447" s="83"/>
      <c r="L447" s="8" t="str">
        <f t="shared" si="17"/>
        <v>y</v>
      </c>
    </row>
    <row r="448" spans="1:12" x14ac:dyDescent="0.25">
      <c r="A448" t="s">
        <v>44</v>
      </c>
      <c r="B448">
        <v>21105127828</v>
      </c>
      <c r="C448">
        <v>2127828</v>
      </c>
      <c r="D448">
        <v>211051278</v>
      </c>
      <c r="E448" t="s">
        <v>74</v>
      </c>
      <c r="F448" s="7">
        <v>330</v>
      </c>
      <c r="G448" s="7">
        <v>362</v>
      </c>
      <c r="H448" s="22">
        <v>9.696969696969697E-2</v>
      </c>
      <c r="I448" t="s">
        <v>75</v>
      </c>
      <c r="J448" s="83"/>
      <c r="L448" s="8" t="str">
        <f t="shared" si="17"/>
        <v>y</v>
      </c>
    </row>
    <row r="449" spans="1:12" x14ac:dyDescent="0.25">
      <c r="A449" t="s">
        <v>44</v>
      </c>
      <c r="B449">
        <v>21105127829</v>
      </c>
      <c r="C449">
        <v>2127829</v>
      </c>
      <c r="D449">
        <v>211051278</v>
      </c>
      <c r="E449" t="s">
        <v>74</v>
      </c>
      <c r="F449" s="7">
        <v>529</v>
      </c>
      <c r="G449" s="7">
        <v>580</v>
      </c>
      <c r="H449" s="22">
        <v>9.6408317580340269E-2</v>
      </c>
      <c r="I449" t="s">
        <v>75</v>
      </c>
      <c r="J449" s="83"/>
      <c r="L449" s="8" t="str">
        <f t="shared" si="17"/>
        <v>y</v>
      </c>
    </row>
    <row r="450" spans="1:12" collapsed="1" x14ac:dyDescent="0.25">
      <c r="A450" t="s">
        <v>44</v>
      </c>
      <c r="B450">
        <v>21105127830</v>
      </c>
      <c r="C450">
        <v>2127830</v>
      </c>
      <c r="D450">
        <v>211051278</v>
      </c>
      <c r="E450" t="s">
        <v>74</v>
      </c>
      <c r="F450" s="7">
        <v>577</v>
      </c>
      <c r="G450" s="7">
        <v>633</v>
      </c>
      <c r="H450" s="22">
        <v>9.7053726169844021E-2</v>
      </c>
      <c r="I450" t="s">
        <v>75</v>
      </c>
      <c r="J450" s="83"/>
      <c r="L450" s="8" t="str">
        <f t="shared" si="17"/>
        <v>y</v>
      </c>
    </row>
    <row r="451" spans="1:12" collapsed="1" x14ac:dyDescent="0.25">
      <c r="A451" t="s">
        <v>44</v>
      </c>
      <c r="B451">
        <v>21105127831</v>
      </c>
      <c r="C451">
        <v>2127831</v>
      </c>
      <c r="D451">
        <v>211051278</v>
      </c>
      <c r="E451" t="s">
        <v>74</v>
      </c>
      <c r="F451" s="7">
        <v>489</v>
      </c>
      <c r="G451" s="7">
        <v>536</v>
      </c>
      <c r="H451" s="22">
        <v>9.6114519427402859E-2</v>
      </c>
      <c r="I451" t="s">
        <v>75</v>
      </c>
      <c r="J451" s="83"/>
      <c r="L451" s="8" t="str">
        <f t="shared" si="17"/>
        <v>y</v>
      </c>
    </row>
    <row r="452" spans="1:12" collapsed="1" x14ac:dyDescent="0.25">
      <c r="A452" t="s">
        <v>44</v>
      </c>
      <c r="B452">
        <v>21105127832</v>
      </c>
      <c r="C452">
        <v>2127832</v>
      </c>
      <c r="D452">
        <v>211051278</v>
      </c>
      <c r="E452" t="s">
        <v>74</v>
      </c>
      <c r="F452" s="7">
        <v>332</v>
      </c>
      <c r="G452" s="7">
        <v>364</v>
      </c>
      <c r="H452" s="22">
        <v>9.6385542168674704E-2</v>
      </c>
      <c r="I452" t="s">
        <v>75</v>
      </c>
      <c r="J452" s="83"/>
      <c r="L452" s="8" t="str">
        <f t="shared" si="17"/>
        <v>y</v>
      </c>
    </row>
    <row r="453" spans="1:12" collapsed="1" x14ac:dyDescent="0.25">
      <c r="A453" t="s">
        <v>44</v>
      </c>
      <c r="B453">
        <v>21105127833</v>
      </c>
      <c r="C453">
        <v>2127833</v>
      </c>
      <c r="D453">
        <v>211051278</v>
      </c>
      <c r="E453" t="s">
        <v>74</v>
      </c>
      <c r="F453" s="7">
        <v>345</v>
      </c>
      <c r="G453" s="7">
        <v>378</v>
      </c>
      <c r="H453" s="22">
        <v>9.5652173913043481E-2</v>
      </c>
      <c r="I453" t="s">
        <v>75</v>
      </c>
      <c r="J453" s="83"/>
      <c r="L453" s="8" t="str">
        <f t="shared" si="17"/>
        <v>y</v>
      </c>
    </row>
    <row r="454" spans="1:12" x14ac:dyDescent="0.25">
      <c r="A454" t="s">
        <v>44</v>
      </c>
      <c r="B454">
        <v>21105127834</v>
      </c>
      <c r="C454">
        <v>2127834</v>
      </c>
      <c r="D454">
        <v>211051278</v>
      </c>
      <c r="E454" t="s">
        <v>74</v>
      </c>
      <c r="F454" s="7">
        <v>438</v>
      </c>
      <c r="G454" s="7">
        <v>480</v>
      </c>
      <c r="H454" s="22">
        <v>9.5890410958904104E-2</v>
      </c>
      <c r="I454" t="s">
        <v>75</v>
      </c>
      <c r="J454" s="83"/>
      <c r="L454" s="8" t="str">
        <f t="shared" si="17"/>
        <v>y</v>
      </c>
    </row>
    <row r="455" spans="1:12" x14ac:dyDescent="0.25">
      <c r="A455" t="s">
        <v>44</v>
      </c>
      <c r="B455">
        <v>21105127835</v>
      </c>
      <c r="C455">
        <v>2127835</v>
      </c>
      <c r="D455">
        <v>211051278</v>
      </c>
      <c r="E455" t="s">
        <v>74</v>
      </c>
      <c r="F455" s="7">
        <v>390</v>
      </c>
      <c r="G455" s="7">
        <v>428</v>
      </c>
      <c r="H455" s="22">
        <v>9.7435897435897437E-2</v>
      </c>
      <c r="I455" t="s">
        <v>75</v>
      </c>
      <c r="J455" s="83"/>
      <c r="L455" s="8" t="str">
        <f t="shared" si="17"/>
        <v>y</v>
      </c>
    </row>
    <row r="456" spans="1:12" x14ac:dyDescent="0.25">
      <c r="A456" t="s">
        <v>44</v>
      </c>
      <c r="B456">
        <v>21105127836</v>
      </c>
      <c r="C456">
        <v>2127836</v>
      </c>
      <c r="D456">
        <v>211051278</v>
      </c>
      <c r="E456" t="s">
        <v>74</v>
      </c>
      <c r="F456" s="7">
        <v>320</v>
      </c>
      <c r="G456" s="7">
        <v>351</v>
      </c>
      <c r="H456" s="22">
        <v>9.6875000000000003E-2</v>
      </c>
      <c r="I456" t="s">
        <v>75</v>
      </c>
      <c r="J456" s="83"/>
      <c r="L456" s="8" t="str">
        <f t="shared" si="17"/>
        <v>y</v>
      </c>
    </row>
    <row r="457" spans="1:12" x14ac:dyDescent="0.25">
      <c r="A457" t="s">
        <v>44</v>
      </c>
      <c r="B457">
        <v>21105127837</v>
      </c>
      <c r="C457">
        <v>2127837</v>
      </c>
      <c r="D457">
        <v>211051278</v>
      </c>
      <c r="E457" t="s">
        <v>74</v>
      </c>
      <c r="F457" s="7">
        <v>549</v>
      </c>
      <c r="G457" s="7">
        <v>547</v>
      </c>
      <c r="H457" s="22">
        <v>-3.6429872495446266E-3</v>
      </c>
      <c r="I457" t="s">
        <v>75</v>
      </c>
      <c r="J457" s="83"/>
      <c r="L457" s="8" t="str">
        <f t="shared" si="17"/>
        <v>y</v>
      </c>
    </row>
    <row r="458" spans="1:12" x14ac:dyDescent="0.25">
      <c r="A458" t="s">
        <v>44</v>
      </c>
      <c r="B458">
        <v>21105127838</v>
      </c>
      <c r="C458">
        <v>2127838</v>
      </c>
      <c r="D458">
        <v>211051278</v>
      </c>
      <c r="E458" t="s">
        <v>74</v>
      </c>
      <c r="F458" s="7">
        <v>3</v>
      </c>
      <c r="G458" s="7">
        <v>3</v>
      </c>
      <c r="H458" s="22">
        <v>0</v>
      </c>
      <c r="I458" t="s">
        <v>75</v>
      </c>
      <c r="J458" s="83"/>
      <c r="L458" s="8" t="str">
        <f t="shared" si="17"/>
        <v>y</v>
      </c>
    </row>
    <row r="459" spans="1:12" x14ac:dyDescent="0.25">
      <c r="A459" t="s">
        <v>44</v>
      </c>
      <c r="B459">
        <v>21105127839</v>
      </c>
      <c r="C459">
        <v>2127839</v>
      </c>
      <c r="D459">
        <v>211051278</v>
      </c>
      <c r="E459" t="s">
        <v>74</v>
      </c>
      <c r="F459" s="7">
        <v>312</v>
      </c>
      <c r="G459" s="7">
        <v>342</v>
      </c>
      <c r="H459" s="22">
        <v>9.6153846153846159E-2</v>
      </c>
      <c r="I459" t="s">
        <v>75</v>
      </c>
      <c r="J459" s="83"/>
      <c r="L459" s="8" t="str">
        <f t="shared" si="17"/>
        <v>y</v>
      </c>
    </row>
    <row r="460" spans="1:12" x14ac:dyDescent="0.25">
      <c r="A460" t="s">
        <v>44</v>
      </c>
      <c r="B460">
        <v>21105127840</v>
      </c>
      <c r="C460">
        <v>2127840</v>
      </c>
      <c r="D460">
        <v>211051278</v>
      </c>
      <c r="E460" t="s">
        <v>74</v>
      </c>
      <c r="F460" s="7">
        <v>256</v>
      </c>
      <c r="G460" s="7">
        <v>281</v>
      </c>
      <c r="H460" s="22">
        <v>9.765625E-2</v>
      </c>
      <c r="I460" t="s">
        <v>75</v>
      </c>
      <c r="J460" s="83"/>
      <c r="L460" s="8" t="str">
        <f t="shared" si="17"/>
        <v>y</v>
      </c>
    </row>
    <row r="461" spans="1:12" x14ac:dyDescent="0.25">
      <c r="A461" t="s">
        <v>44</v>
      </c>
      <c r="B461">
        <v>21105127843</v>
      </c>
      <c r="C461">
        <v>2127843</v>
      </c>
      <c r="D461">
        <v>211051278</v>
      </c>
      <c r="E461" t="s">
        <v>74</v>
      </c>
      <c r="F461" s="7">
        <v>225</v>
      </c>
      <c r="G461" s="7">
        <v>243</v>
      </c>
      <c r="H461" s="22">
        <v>0.08</v>
      </c>
      <c r="I461" t="s">
        <v>75</v>
      </c>
      <c r="J461" s="83"/>
      <c r="L461" s="8" t="str">
        <f t="shared" si="17"/>
        <v>y</v>
      </c>
    </row>
    <row r="462" spans="1:12" x14ac:dyDescent="0.25">
      <c r="A462" t="s">
        <v>44</v>
      </c>
      <c r="B462">
        <v>21105127844</v>
      </c>
      <c r="C462">
        <v>2127844</v>
      </c>
      <c r="D462">
        <v>211051278</v>
      </c>
      <c r="E462" t="s">
        <v>74</v>
      </c>
      <c r="F462" s="7">
        <v>210</v>
      </c>
      <c r="G462" s="7">
        <v>230</v>
      </c>
      <c r="H462" s="22">
        <v>9.5238095238095233E-2</v>
      </c>
      <c r="I462" t="s">
        <v>75</v>
      </c>
      <c r="J462" s="83"/>
      <c r="L462" s="8" t="str">
        <f t="shared" si="17"/>
        <v>y</v>
      </c>
    </row>
    <row r="463" spans="1:12" x14ac:dyDescent="0.25">
      <c r="A463" t="s">
        <v>44</v>
      </c>
      <c r="B463">
        <v>21105127845</v>
      </c>
      <c r="C463">
        <v>2127845</v>
      </c>
      <c r="D463">
        <v>211051278</v>
      </c>
      <c r="E463" t="s">
        <v>74</v>
      </c>
      <c r="F463" s="7">
        <v>250</v>
      </c>
      <c r="G463" s="7">
        <v>274</v>
      </c>
      <c r="H463" s="22">
        <v>9.6000000000000002E-2</v>
      </c>
      <c r="I463" t="s">
        <v>75</v>
      </c>
      <c r="J463" s="83"/>
      <c r="L463" s="8" t="str">
        <f t="shared" si="17"/>
        <v>y</v>
      </c>
    </row>
    <row r="464" spans="1:12" x14ac:dyDescent="0.25">
      <c r="A464" t="s">
        <v>44</v>
      </c>
      <c r="B464">
        <v>21105127846</v>
      </c>
      <c r="C464">
        <v>2127846</v>
      </c>
      <c r="D464">
        <v>211051278</v>
      </c>
      <c r="E464" t="s">
        <v>74</v>
      </c>
      <c r="F464" s="7">
        <v>522</v>
      </c>
      <c r="G464" s="7">
        <v>573</v>
      </c>
      <c r="H464" s="22">
        <v>9.7701149425287362E-2</v>
      </c>
      <c r="I464" t="s">
        <v>75</v>
      </c>
      <c r="J464" s="83"/>
      <c r="L464" s="8" t="str">
        <f t="shared" si="17"/>
        <v>y</v>
      </c>
    </row>
    <row r="465" spans="1:13" ht="15.75" thickBot="1" x14ac:dyDescent="0.3">
      <c r="A465" t="s">
        <v>44</v>
      </c>
      <c r="B465">
        <v>21105127847</v>
      </c>
      <c r="C465">
        <v>2127847</v>
      </c>
      <c r="D465">
        <v>211051278</v>
      </c>
      <c r="E465" t="s">
        <v>74</v>
      </c>
      <c r="F465" s="7">
        <v>428</v>
      </c>
      <c r="G465" s="7">
        <v>469</v>
      </c>
      <c r="H465" s="22">
        <v>9.5794392523364483E-2</v>
      </c>
      <c r="I465" t="s">
        <v>75</v>
      </c>
      <c r="J465" s="84"/>
      <c r="L465" s="8" t="str">
        <f t="shared" si="17"/>
        <v>y</v>
      </c>
    </row>
    <row r="466" spans="1:13" x14ac:dyDescent="0.25">
      <c r="A466" t="s">
        <v>44</v>
      </c>
      <c r="B466" s="15" t="s">
        <v>168</v>
      </c>
      <c r="F466" s="7">
        <v>7199</v>
      </c>
      <c r="G466" s="7">
        <v>7768</v>
      </c>
      <c r="H466" s="22"/>
      <c r="I466" t="s">
        <v>75</v>
      </c>
      <c r="L466" s="8" t="str">
        <f t="shared" si="17"/>
        <v>y</v>
      </c>
      <c r="M466" t="str">
        <f t="shared" ref="M466:M469" si="18">LEFT(B466,LEN(B466)-5)</f>
        <v>Kilsyt</v>
      </c>
    </row>
    <row r="467" spans="1:13" x14ac:dyDescent="0.25">
      <c r="A467" t="s">
        <v>44</v>
      </c>
      <c r="B467" s="15" t="s">
        <v>169</v>
      </c>
      <c r="F467" s="7">
        <v>5009</v>
      </c>
      <c r="G467" s="7">
        <v>5429</v>
      </c>
      <c r="H467" s="22"/>
      <c r="I467" t="s">
        <v>75</v>
      </c>
      <c r="L467" s="8" t="str">
        <f t="shared" si="17"/>
        <v>y</v>
      </c>
      <c r="M467" t="str">
        <f t="shared" si="18"/>
        <v>Montros</v>
      </c>
    </row>
    <row r="468" spans="1:13" collapsed="1" x14ac:dyDescent="0.25">
      <c r="A468" t="s">
        <v>44</v>
      </c>
      <c r="B468" s="15" t="s">
        <v>170</v>
      </c>
      <c r="F468" s="7">
        <v>16282</v>
      </c>
      <c r="G468" s="7">
        <v>17764</v>
      </c>
      <c r="H468" s="22"/>
      <c r="I468" t="s">
        <v>75</v>
      </c>
      <c r="L468" s="8" t="str">
        <f t="shared" si="17"/>
        <v>y</v>
      </c>
      <c r="M468" t="str">
        <f t="shared" si="18"/>
        <v>Mooroolbar</v>
      </c>
    </row>
    <row r="469" spans="1:13" collapsed="1" x14ac:dyDescent="0.25">
      <c r="A469" t="s">
        <v>44</v>
      </c>
      <c r="B469" s="15" t="s">
        <v>171</v>
      </c>
      <c r="F469" s="7">
        <v>7261</v>
      </c>
      <c r="G469" s="7">
        <v>7541</v>
      </c>
      <c r="H469" s="22"/>
      <c r="I469" t="s">
        <v>75</v>
      </c>
      <c r="L469" s="8" t="str">
        <f t="shared" si="17"/>
        <v>y</v>
      </c>
      <c r="M469" t="str">
        <f t="shared" si="18"/>
        <v>Mount Evely</v>
      </c>
    </row>
    <row r="470" spans="1:13" x14ac:dyDescent="0.25">
      <c r="A470" s="30" t="s">
        <v>75</v>
      </c>
      <c r="B470" s="31" t="s">
        <v>172</v>
      </c>
      <c r="C470" s="30"/>
      <c r="D470" s="30"/>
      <c r="E470" s="30"/>
      <c r="F470" s="32">
        <v>10011</v>
      </c>
      <c r="G470" s="32">
        <v>10937</v>
      </c>
      <c r="H470" s="30"/>
      <c r="I470" s="30" t="s">
        <v>75</v>
      </c>
      <c r="K470" s="23">
        <v>2</v>
      </c>
      <c r="L470" s="8" t="str">
        <f t="shared" si="17"/>
        <v>x</v>
      </c>
    </row>
    <row r="471" spans="1:13" x14ac:dyDescent="0.25">
      <c r="A471" s="30" t="s">
        <v>75</v>
      </c>
      <c r="B471" s="31" t="s">
        <v>173</v>
      </c>
      <c r="C471" s="30"/>
      <c r="D471" s="30"/>
      <c r="E471" s="30"/>
      <c r="F471" s="32">
        <v>11182</v>
      </c>
      <c r="G471" s="32">
        <v>12259</v>
      </c>
      <c r="H471" s="30"/>
      <c r="I471" s="30" t="s">
        <v>75</v>
      </c>
      <c r="K471" s="23">
        <v>3</v>
      </c>
      <c r="L471" s="8" t="str">
        <f t="shared" si="17"/>
        <v>x</v>
      </c>
    </row>
    <row r="472" spans="1:13" x14ac:dyDescent="0.25">
      <c r="A472" s="30" t="s">
        <v>75</v>
      </c>
      <c r="B472" s="31" t="s">
        <v>174</v>
      </c>
      <c r="C472" s="30"/>
      <c r="D472" s="30"/>
      <c r="E472" s="30"/>
      <c r="F472" s="32">
        <v>3502</v>
      </c>
      <c r="G472" s="32">
        <v>3841</v>
      </c>
      <c r="H472" s="30"/>
      <c r="I472" s="30" t="s">
        <v>75</v>
      </c>
      <c r="K472" s="23">
        <v>4</v>
      </c>
      <c r="L472" s="8" t="str">
        <f t="shared" si="17"/>
        <v>x</v>
      </c>
    </row>
    <row r="473" spans="1:13" x14ac:dyDescent="0.25">
      <c r="A473" s="30" t="s">
        <v>75</v>
      </c>
      <c r="B473" s="31" t="s">
        <v>175</v>
      </c>
      <c r="C473" s="30"/>
      <c r="D473" s="30"/>
      <c r="E473" s="30"/>
      <c r="F473" s="32">
        <v>8414</v>
      </c>
      <c r="G473" s="32">
        <v>9124</v>
      </c>
      <c r="H473" s="30"/>
      <c r="I473" s="30" t="s">
        <v>75</v>
      </c>
      <c r="K473" s="23">
        <v>5</v>
      </c>
      <c r="L473" s="8" t="str">
        <f t="shared" si="17"/>
        <v>x</v>
      </c>
    </row>
    <row r="474" spans="1:13" x14ac:dyDescent="0.25">
      <c r="A474" s="30" t="s">
        <v>75</v>
      </c>
      <c r="B474" s="31" t="s">
        <v>176</v>
      </c>
      <c r="C474" s="30"/>
      <c r="D474" s="30"/>
      <c r="E474" s="30"/>
      <c r="F474" s="32">
        <v>14282</v>
      </c>
      <c r="G474" s="32">
        <v>15631</v>
      </c>
      <c r="H474" s="30"/>
      <c r="I474" s="30" t="s">
        <v>75</v>
      </c>
      <c r="K474" s="23">
        <v>6</v>
      </c>
      <c r="L474" s="8" t="str">
        <f t="shared" si="17"/>
        <v>x</v>
      </c>
    </row>
    <row r="475" spans="1:13" x14ac:dyDescent="0.25">
      <c r="A475" s="30" t="s">
        <v>75</v>
      </c>
      <c r="B475" s="31" t="s">
        <v>177</v>
      </c>
      <c r="C475" s="30"/>
      <c r="D475" s="30"/>
      <c r="E475" s="30"/>
      <c r="F475" s="32">
        <v>11931</v>
      </c>
      <c r="G475" s="32">
        <v>13088</v>
      </c>
      <c r="H475" s="30"/>
      <c r="I475" s="30" t="s">
        <v>75</v>
      </c>
      <c r="K475" s="23">
        <v>7</v>
      </c>
      <c r="L475" s="8" t="str">
        <f t="shared" si="17"/>
        <v>x</v>
      </c>
    </row>
    <row r="476" spans="1:13" ht="15.75" thickBot="1" x14ac:dyDescent="0.3">
      <c r="A476" s="30" t="s">
        <v>75</v>
      </c>
      <c r="B476" s="31" t="s">
        <v>178</v>
      </c>
      <c r="C476" s="30"/>
      <c r="D476" s="30"/>
      <c r="E476" s="30"/>
      <c r="F476" s="32">
        <v>6838</v>
      </c>
      <c r="G476" s="32">
        <v>7402</v>
      </c>
      <c r="H476" s="30"/>
      <c r="I476" s="30" t="s">
        <v>75</v>
      </c>
      <c r="K476" s="23">
        <v>8</v>
      </c>
      <c r="L476" s="8" t="str">
        <f t="shared" si="17"/>
        <v>x</v>
      </c>
    </row>
    <row r="477" spans="1:13" ht="15.75" thickBot="1" x14ac:dyDescent="0.3">
      <c r="A477" s="14" t="str">
        <f>+A475</f>
        <v>Deakin</v>
      </c>
      <c r="B477" s="15"/>
      <c r="F477" s="40">
        <f>SUM(F426:F476)</f>
        <v>114991</v>
      </c>
      <c r="G477" s="40">
        <f>SUM(G426:G476)</f>
        <v>125019</v>
      </c>
      <c r="J477" t="s">
        <v>13</v>
      </c>
      <c r="K477" s="23"/>
    </row>
    <row r="479" spans="1:13" x14ac:dyDescent="0.25">
      <c r="B479" t="s">
        <v>14</v>
      </c>
      <c r="F479" s="7">
        <f>+F477-'[1]Base data'!B$2</f>
        <v>-1903</v>
      </c>
      <c r="G479" s="7">
        <f>+G477-'[1]Base data'!C$2</f>
        <v>-2219</v>
      </c>
    </row>
    <row r="480" spans="1:13" x14ac:dyDescent="0.25">
      <c r="B480" s="15" t="s">
        <v>77</v>
      </c>
      <c r="F480" s="7">
        <f>+F493</f>
        <v>13297</v>
      </c>
      <c r="G480" s="7">
        <f>+G493</f>
        <v>14104</v>
      </c>
    </row>
    <row r="481" spans="1:13" x14ac:dyDescent="0.25">
      <c r="B481" s="15" t="s">
        <v>78</v>
      </c>
      <c r="F481" s="7">
        <f>+F817</f>
        <v>34257</v>
      </c>
      <c r="G481" s="7">
        <f>+G817</f>
        <v>37580</v>
      </c>
    </row>
    <row r="483" spans="1:13" x14ac:dyDescent="0.25">
      <c r="A483" s="41" t="s">
        <v>80</v>
      </c>
    </row>
    <row r="484" spans="1:13" x14ac:dyDescent="0.25">
      <c r="A484" t="s">
        <v>79</v>
      </c>
      <c r="B484" s="15" t="s">
        <v>179</v>
      </c>
      <c r="F484" s="7">
        <v>8512</v>
      </c>
      <c r="G484" s="7">
        <v>9159</v>
      </c>
      <c r="H484" s="22"/>
      <c r="I484" t="s">
        <v>80</v>
      </c>
      <c r="L484" s="8" t="str">
        <f t="shared" ref="L484:L503" si="19">IF(+I484=A484,"x","y")</f>
        <v>y</v>
      </c>
      <c r="M484" t="str">
        <f t="shared" ref="M484:M485" si="20">LEFT(B484,LEN(B484)-5)</f>
        <v>Chirnside Par</v>
      </c>
    </row>
    <row r="485" spans="1:13" ht="15.75" thickBot="1" x14ac:dyDescent="0.3">
      <c r="A485" t="s">
        <v>79</v>
      </c>
      <c r="B485" s="15" t="s">
        <v>180</v>
      </c>
      <c r="F485" s="7">
        <v>323</v>
      </c>
      <c r="G485" s="7">
        <v>343</v>
      </c>
      <c r="H485" s="22"/>
      <c r="I485" t="s">
        <v>80</v>
      </c>
      <c r="L485" s="8" t="str">
        <f t="shared" si="19"/>
        <v>y</v>
      </c>
      <c r="M485" t="str">
        <f t="shared" si="20"/>
        <v>Warrandyte - Wonga Par</v>
      </c>
    </row>
    <row r="486" spans="1:13" ht="15.75" thickTop="1" x14ac:dyDescent="0.25">
      <c r="A486" t="s">
        <v>44</v>
      </c>
      <c r="B486">
        <v>21105127801</v>
      </c>
      <c r="C486">
        <v>2127801</v>
      </c>
      <c r="D486">
        <v>211051278</v>
      </c>
      <c r="E486" t="s">
        <v>74</v>
      </c>
      <c r="F486" s="7">
        <v>160</v>
      </c>
      <c r="G486" s="7">
        <v>176</v>
      </c>
      <c r="H486" s="22">
        <v>0.1</v>
      </c>
      <c r="I486" t="s">
        <v>80</v>
      </c>
      <c r="J486" s="85" t="s">
        <v>81</v>
      </c>
      <c r="L486" s="8" t="str">
        <f t="shared" si="19"/>
        <v>y</v>
      </c>
    </row>
    <row r="487" spans="1:13" x14ac:dyDescent="0.25">
      <c r="A487" t="s">
        <v>44</v>
      </c>
      <c r="B487">
        <v>21105127803</v>
      </c>
      <c r="C487">
        <v>2127803</v>
      </c>
      <c r="D487">
        <v>211051278</v>
      </c>
      <c r="E487" t="s">
        <v>74</v>
      </c>
      <c r="F487" s="7">
        <v>241</v>
      </c>
      <c r="G487" s="7">
        <v>264</v>
      </c>
      <c r="H487" s="22">
        <v>9.5435684647302899E-2</v>
      </c>
      <c r="I487" t="s">
        <v>80</v>
      </c>
      <c r="J487" s="86"/>
      <c r="L487" s="8" t="str">
        <f t="shared" si="19"/>
        <v>y</v>
      </c>
    </row>
    <row r="488" spans="1:13" x14ac:dyDescent="0.25">
      <c r="A488" t="s">
        <v>44</v>
      </c>
      <c r="B488">
        <v>21105127804</v>
      </c>
      <c r="C488">
        <v>2127804</v>
      </c>
      <c r="D488">
        <v>211051278</v>
      </c>
      <c r="E488" t="s">
        <v>74</v>
      </c>
      <c r="F488" s="7">
        <v>246</v>
      </c>
      <c r="G488" s="7">
        <v>270</v>
      </c>
      <c r="H488" s="22">
        <v>9.7560975609756101E-2</v>
      </c>
      <c r="I488" t="s">
        <v>80</v>
      </c>
      <c r="J488" s="86"/>
      <c r="L488" s="8" t="str">
        <f t="shared" si="19"/>
        <v>y</v>
      </c>
    </row>
    <row r="489" spans="1:13" x14ac:dyDescent="0.25">
      <c r="A489" t="s">
        <v>44</v>
      </c>
      <c r="B489">
        <v>21105127807</v>
      </c>
      <c r="C489">
        <v>2127807</v>
      </c>
      <c r="D489">
        <v>211051278</v>
      </c>
      <c r="E489" t="s">
        <v>74</v>
      </c>
      <c r="F489" s="7">
        <v>327</v>
      </c>
      <c r="G489" s="7">
        <v>359</v>
      </c>
      <c r="H489" s="22">
        <v>9.7859327217125383E-2</v>
      </c>
      <c r="I489" t="s">
        <v>80</v>
      </c>
      <c r="J489" s="86"/>
      <c r="L489" s="8" t="str">
        <f t="shared" si="19"/>
        <v>y</v>
      </c>
    </row>
    <row r="490" spans="1:13" x14ac:dyDescent="0.25">
      <c r="A490" t="s">
        <v>44</v>
      </c>
      <c r="B490">
        <v>21105127808</v>
      </c>
      <c r="C490">
        <v>2127808</v>
      </c>
      <c r="D490">
        <v>211051278</v>
      </c>
      <c r="E490" t="s">
        <v>74</v>
      </c>
      <c r="F490" s="7">
        <v>204</v>
      </c>
      <c r="G490" s="7">
        <v>224</v>
      </c>
      <c r="H490" s="22">
        <v>9.8039215686274508E-2</v>
      </c>
      <c r="I490" t="s">
        <v>80</v>
      </c>
      <c r="J490" s="86"/>
      <c r="L490" s="8" t="str">
        <f t="shared" si="19"/>
        <v>y</v>
      </c>
    </row>
    <row r="491" spans="1:13" x14ac:dyDescent="0.25">
      <c r="A491" t="s">
        <v>44</v>
      </c>
      <c r="B491">
        <v>21105127841</v>
      </c>
      <c r="C491">
        <v>2127841</v>
      </c>
      <c r="D491">
        <v>211051278</v>
      </c>
      <c r="E491" t="s">
        <v>74</v>
      </c>
      <c r="F491" s="7">
        <v>288</v>
      </c>
      <c r="G491" s="7">
        <v>316</v>
      </c>
      <c r="H491" s="22">
        <v>9.7222222222222224E-2</v>
      </c>
      <c r="I491" t="s">
        <v>80</v>
      </c>
      <c r="J491" s="86"/>
      <c r="L491" s="8" t="str">
        <f t="shared" si="19"/>
        <v>y</v>
      </c>
    </row>
    <row r="492" spans="1:13" ht="15.75" thickBot="1" x14ac:dyDescent="0.3">
      <c r="A492" t="s">
        <v>44</v>
      </c>
      <c r="B492">
        <v>21105127842</v>
      </c>
      <c r="C492">
        <v>2127842</v>
      </c>
      <c r="D492">
        <v>211051278</v>
      </c>
      <c r="E492" t="s">
        <v>74</v>
      </c>
      <c r="F492" s="7">
        <v>235</v>
      </c>
      <c r="G492" s="7">
        <v>258</v>
      </c>
      <c r="H492" s="22">
        <v>9.7872340425531917E-2</v>
      </c>
      <c r="I492" t="s">
        <v>80</v>
      </c>
      <c r="J492" s="87"/>
      <c r="L492" s="8" t="str">
        <f t="shared" si="19"/>
        <v>y</v>
      </c>
    </row>
    <row r="493" spans="1:13" ht="15.75" thickTop="1" x14ac:dyDescent="0.25">
      <c r="A493" t="s">
        <v>75</v>
      </c>
      <c r="B493" s="15" t="s">
        <v>181</v>
      </c>
      <c r="E493" s="7"/>
      <c r="F493" s="7">
        <v>13297</v>
      </c>
      <c r="G493" s="23">
        <v>14104</v>
      </c>
      <c r="I493" t="s">
        <v>80</v>
      </c>
      <c r="L493" s="8" t="str">
        <f t="shared" si="19"/>
        <v>y</v>
      </c>
      <c r="M493" t="str">
        <f>LEFT(B493,LEN(B493)-5)</f>
        <v>Croydon Hills - Warranwoo</v>
      </c>
    </row>
    <row r="494" spans="1:13" x14ac:dyDescent="0.25">
      <c r="A494" s="30" t="s">
        <v>80</v>
      </c>
      <c r="B494" s="31" t="s">
        <v>180</v>
      </c>
      <c r="C494" s="30"/>
      <c r="D494" s="30"/>
      <c r="E494" s="30"/>
      <c r="F494" s="32">
        <v>7332</v>
      </c>
      <c r="G494" s="32">
        <v>7713</v>
      </c>
      <c r="H494" s="33"/>
      <c r="I494" s="30" t="s">
        <v>80</v>
      </c>
      <c r="L494" s="8" t="str">
        <f t="shared" si="19"/>
        <v>x</v>
      </c>
    </row>
    <row r="495" spans="1:13" x14ac:dyDescent="0.25">
      <c r="A495" s="30" t="s">
        <v>80</v>
      </c>
      <c r="B495" s="31" t="s">
        <v>182</v>
      </c>
      <c r="C495" s="30"/>
      <c r="D495" s="30"/>
      <c r="E495" s="30"/>
      <c r="F495" s="32">
        <v>11645</v>
      </c>
      <c r="G495" s="32">
        <v>12755</v>
      </c>
      <c r="H495" s="33"/>
      <c r="I495" s="30" t="s">
        <v>80</v>
      </c>
      <c r="L495" s="8" t="str">
        <f t="shared" si="19"/>
        <v>x</v>
      </c>
    </row>
    <row r="496" spans="1:13" x14ac:dyDescent="0.25">
      <c r="A496" s="30" t="s">
        <v>80</v>
      </c>
      <c r="B496" s="31" t="s">
        <v>183</v>
      </c>
      <c r="C496" s="30"/>
      <c r="D496" s="30"/>
      <c r="E496" s="30"/>
      <c r="F496" s="32">
        <v>10370</v>
      </c>
      <c r="G496" s="32">
        <v>11336</v>
      </c>
      <c r="H496" s="33"/>
      <c r="I496" s="30" t="s">
        <v>80</v>
      </c>
      <c r="L496" s="8" t="str">
        <f t="shared" si="19"/>
        <v>x</v>
      </c>
    </row>
    <row r="497" spans="1:13" x14ac:dyDescent="0.25">
      <c r="A497" s="30" t="s">
        <v>80</v>
      </c>
      <c r="B497" s="31" t="s">
        <v>184</v>
      </c>
      <c r="C497" s="30"/>
      <c r="D497" s="30"/>
      <c r="E497" s="30"/>
      <c r="F497" s="32">
        <v>11840</v>
      </c>
      <c r="G497" s="32">
        <v>12981</v>
      </c>
      <c r="H497" s="33"/>
      <c r="I497" s="30" t="s">
        <v>80</v>
      </c>
      <c r="L497" s="8" t="str">
        <f t="shared" si="19"/>
        <v>x</v>
      </c>
    </row>
    <row r="498" spans="1:13" x14ac:dyDescent="0.25">
      <c r="A498" s="30" t="s">
        <v>80</v>
      </c>
      <c r="B498" s="31" t="s">
        <v>185</v>
      </c>
      <c r="C498" s="30"/>
      <c r="D498" s="30"/>
      <c r="E498" s="30"/>
      <c r="F498" s="32">
        <v>9097</v>
      </c>
      <c r="G498" s="32">
        <v>9982</v>
      </c>
      <c r="H498" s="33"/>
      <c r="I498" s="30" t="s">
        <v>80</v>
      </c>
      <c r="L498" s="8" t="str">
        <f t="shared" si="19"/>
        <v>x</v>
      </c>
    </row>
    <row r="499" spans="1:13" x14ac:dyDescent="0.25">
      <c r="A499" s="30" t="s">
        <v>80</v>
      </c>
      <c r="B499" s="31" t="s">
        <v>186</v>
      </c>
      <c r="C499" s="30"/>
      <c r="D499" s="30"/>
      <c r="E499" s="30"/>
      <c r="F499" s="32">
        <v>15540</v>
      </c>
      <c r="G499" s="32">
        <v>17042</v>
      </c>
      <c r="H499" s="33"/>
      <c r="I499" s="30" t="s">
        <v>80</v>
      </c>
      <c r="L499" s="8" t="str">
        <f t="shared" si="19"/>
        <v>x</v>
      </c>
    </row>
    <row r="500" spans="1:13" x14ac:dyDescent="0.25">
      <c r="A500" s="30" t="s">
        <v>80</v>
      </c>
      <c r="B500" s="31" t="s">
        <v>187</v>
      </c>
      <c r="C500" s="30"/>
      <c r="D500" s="30"/>
      <c r="E500" s="30"/>
      <c r="F500" s="32">
        <v>9757</v>
      </c>
      <c r="G500" s="32">
        <v>10701</v>
      </c>
      <c r="H500" s="33"/>
      <c r="I500" s="30" t="s">
        <v>80</v>
      </c>
      <c r="L500" s="8" t="str">
        <f t="shared" si="19"/>
        <v>x</v>
      </c>
    </row>
    <row r="501" spans="1:13" x14ac:dyDescent="0.25">
      <c r="A501" s="30" t="s">
        <v>80</v>
      </c>
      <c r="B501" s="31" t="s">
        <v>188</v>
      </c>
      <c r="C501" s="30"/>
      <c r="D501" s="30"/>
      <c r="E501" s="30"/>
      <c r="F501" s="32">
        <v>8313</v>
      </c>
      <c r="G501" s="32">
        <v>9118</v>
      </c>
      <c r="H501" s="33"/>
      <c r="I501" s="30" t="s">
        <v>80</v>
      </c>
      <c r="L501" s="8" t="str">
        <f t="shared" si="19"/>
        <v>x</v>
      </c>
    </row>
    <row r="502" spans="1:13" x14ac:dyDescent="0.25">
      <c r="A502" s="30" t="s">
        <v>80</v>
      </c>
      <c r="B502" s="31" t="s">
        <v>189</v>
      </c>
      <c r="C502" s="30"/>
      <c r="D502" s="30"/>
      <c r="E502" s="30"/>
      <c r="F502" s="32">
        <v>4775</v>
      </c>
      <c r="G502" s="32">
        <v>5239</v>
      </c>
      <c r="H502" s="33"/>
      <c r="I502" s="30" t="s">
        <v>80</v>
      </c>
      <c r="L502" s="8" t="str">
        <f t="shared" si="19"/>
        <v>x</v>
      </c>
    </row>
    <row r="503" spans="1:13" ht="15.75" thickBot="1" x14ac:dyDescent="0.3">
      <c r="A503" s="30" t="s">
        <v>80</v>
      </c>
      <c r="B503" s="31" t="s">
        <v>190</v>
      </c>
      <c r="C503" s="30"/>
      <c r="D503" s="30"/>
      <c r="E503" s="30"/>
      <c r="F503" s="32">
        <v>4666</v>
      </c>
      <c r="G503" s="32">
        <v>5119</v>
      </c>
      <c r="H503" s="33"/>
      <c r="I503" s="30" t="s">
        <v>80</v>
      </c>
      <c r="L503" s="8" t="str">
        <f t="shared" si="19"/>
        <v>x</v>
      </c>
    </row>
    <row r="504" spans="1:13" ht="15.75" thickBot="1" x14ac:dyDescent="0.3">
      <c r="A504" s="14" t="str">
        <f>+A502</f>
        <v>Menzies</v>
      </c>
      <c r="B504" s="15"/>
      <c r="F504" s="40">
        <f>SUM(F484:F503)</f>
        <v>117168</v>
      </c>
      <c r="G504" s="40">
        <f>SUM(G484:G503)</f>
        <v>127459</v>
      </c>
      <c r="H504" s="22"/>
      <c r="J504" t="s">
        <v>13</v>
      </c>
    </row>
    <row r="506" spans="1:13" x14ac:dyDescent="0.25">
      <c r="B506" t="s">
        <v>14</v>
      </c>
      <c r="F506" s="7">
        <f>+F504-'[1]Base data'!B$2</f>
        <v>274</v>
      </c>
      <c r="G506" s="7">
        <f>+G504-'[1]Base data'!C$2</f>
        <v>221</v>
      </c>
    </row>
    <row r="507" spans="1:13" x14ac:dyDescent="0.25">
      <c r="B507" s="15" t="s">
        <v>82</v>
      </c>
      <c r="F507" s="7">
        <f>+F512</f>
        <v>2209</v>
      </c>
      <c r="G507" s="7">
        <f>+G512</f>
        <v>2338</v>
      </c>
    </row>
    <row r="508" spans="1:13" x14ac:dyDescent="0.25">
      <c r="B508" s="15" t="s">
        <v>78</v>
      </c>
      <c r="F508" s="7">
        <f>+F819</f>
        <v>17450</v>
      </c>
      <c r="G508" s="7">
        <f>+G819</f>
        <v>19142</v>
      </c>
      <c r="H508" s="22"/>
    </row>
    <row r="509" spans="1:13" x14ac:dyDescent="0.25">
      <c r="A509" s="8"/>
      <c r="F509" s="7"/>
      <c r="G509" s="7"/>
    </row>
    <row r="510" spans="1:13" x14ac:dyDescent="0.25">
      <c r="A510" s="13" t="str">
        <f>+I512</f>
        <v>Jagajaga</v>
      </c>
      <c r="F510" s="7">
        <f>+'[1]Base data'!B36</f>
        <v>114336</v>
      </c>
      <c r="G510" s="7">
        <f>+'[1]Base data'!F36</f>
        <v>124073</v>
      </c>
      <c r="J510" t="s">
        <v>9</v>
      </c>
    </row>
    <row r="512" spans="1:13" x14ac:dyDescent="0.25">
      <c r="A512" t="s">
        <v>80</v>
      </c>
      <c r="B512" s="15" t="s">
        <v>191</v>
      </c>
      <c r="F512" s="7">
        <v>2209</v>
      </c>
      <c r="G512" s="7">
        <v>2338</v>
      </c>
      <c r="H512" s="22"/>
      <c r="I512" t="s">
        <v>83</v>
      </c>
      <c r="J512" t="s">
        <v>84</v>
      </c>
      <c r="L512" s="8" t="str">
        <f>IF(+I512=A512,"x","y")</f>
        <v>y</v>
      </c>
      <c r="M512" t="str">
        <f>LEFT(B512,LEN(B512)-5)</f>
        <v>Research - North Warrandyt</v>
      </c>
    </row>
    <row r="514" spans="1:13" ht="15.75" thickBot="1" x14ac:dyDescent="0.3"/>
    <row r="515" spans="1:13" ht="15.75" thickBot="1" x14ac:dyDescent="0.3">
      <c r="A515" s="14" t="str">
        <f>+A510</f>
        <v>Jagajaga</v>
      </c>
      <c r="F515" s="40">
        <f>+F510+F512</f>
        <v>116545</v>
      </c>
      <c r="G515" s="40">
        <f>+G510+G512</f>
        <v>126411</v>
      </c>
      <c r="J515" t="s">
        <v>13</v>
      </c>
    </row>
    <row r="517" spans="1:13" x14ac:dyDescent="0.25">
      <c r="B517" t="s">
        <v>14</v>
      </c>
      <c r="F517" s="7">
        <f>+F515-'[1]Base data'!B$2</f>
        <v>-349</v>
      </c>
      <c r="G517" s="7">
        <f>+G515-'[1]Base data'!C$2</f>
        <v>-827</v>
      </c>
    </row>
    <row r="518" spans="1:13" x14ac:dyDescent="0.25">
      <c r="B518" t="s">
        <v>20</v>
      </c>
    </row>
    <row r="521" spans="1:13" x14ac:dyDescent="0.25">
      <c r="A521" s="41" t="s">
        <v>85</v>
      </c>
      <c r="F521" s="7"/>
      <c r="G521" s="7"/>
    </row>
    <row r="522" spans="1:13" x14ac:dyDescent="0.25">
      <c r="A522" t="s">
        <v>79</v>
      </c>
      <c r="B522" s="15" t="s">
        <v>192</v>
      </c>
      <c r="F522">
        <v>7316</v>
      </c>
      <c r="G522">
        <v>7699</v>
      </c>
      <c r="I522" t="s">
        <v>85</v>
      </c>
      <c r="L522" s="8" t="str">
        <f t="shared" ref="L522:L536" si="21">IF(+I522=A522,"x","y")</f>
        <v>y</v>
      </c>
      <c r="M522" t="str">
        <f>LEFT(B522,LEN(B522)-5)</f>
        <v>Belgrave - Selb</v>
      </c>
    </row>
    <row r="523" spans="1:13" x14ac:dyDescent="0.25">
      <c r="A523" t="s">
        <v>79</v>
      </c>
      <c r="B523" s="15" t="s">
        <v>193</v>
      </c>
      <c r="F523">
        <v>32</v>
      </c>
      <c r="G523">
        <v>35</v>
      </c>
      <c r="I523" t="s">
        <v>85</v>
      </c>
      <c r="L523" s="8" t="str">
        <f t="shared" si="21"/>
        <v>y</v>
      </c>
      <c r="M523" t="str">
        <f>LEFT(B523,LEN(B523)-5)</f>
        <v>Lysterfiel</v>
      </c>
    </row>
    <row r="524" spans="1:13" x14ac:dyDescent="0.25">
      <c r="A524" t="s">
        <v>79</v>
      </c>
      <c r="B524" s="15" t="s">
        <v>194</v>
      </c>
      <c r="F524">
        <v>4289</v>
      </c>
      <c r="G524">
        <v>4516</v>
      </c>
      <c r="I524" t="s">
        <v>85</v>
      </c>
      <c r="L524" s="8" t="str">
        <f t="shared" si="21"/>
        <v>y</v>
      </c>
      <c r="M524" t="str">
        <f>LEFT(B524,LEN(B524)-5)</f>
        <v>Monbulk - Silva</v>
      </c>
    </row>
    <row r="525" spans="1:13" x14ac:dyDescent="0.25">
      <c r="A525" t="s">
        <v>79</v>
      </c>
      <c r="B525" s="15" t="s">
        <v>195</v>
      </c>
      <c r="F525">
        <v>7338</v>
      </c>
      <c r="G525">
        <v>7695</v>
      </c>
      <c r="I525" t="s">
        <v>85</v>
      </c>
      <c r="L525" s="8" t="str">
        <f t="shared" si="21"/>
        <v>y</v>
      </c>
      <c r="M525" t="str">
        <f>LEFT(B525,LEN(B525)-5)</f>
        <v>Mount Dandenong - Olind</v>
      </c>
    </row>
    <row r="526" spans="1:13" x14ac:dyDescent="0.25">
      <c r="A526" t="s">
        <v>79</v>
      </c>
      <c r="B526" s="15" t="s">
        <v>196</v>
      </c>
      <c r="F526">
        <v>7255</v>
      </c>
      <c r="G526">
        <v>7421</v>
      </c>
      <c r="I526" t="s">
        <v>85</v>
      </c>
      <c r="L526" s="8" t="str">
        <f t="shared" si="21"/>
        <v>y</v>
      </c>
      <c r="M526" t="str">
        <f>LEFT(B526,LEN(B526)-5)</f>
        <v>Upwey - Tecom</v>
      </c>
    </row>
    <row r="527" spans="1:13" x14ac:dyDescent="0.25">
      <c r="A527" s="30" t="s">
        <v>85</v>
      </c>
      <c r="B527" s="31" t="s">
        <v>197</v>
      </c>
      <c r="C527" s="30"/>
      <c r="D527" s="30"/>
      <c r="E527" s="30"/>
      <c r="F527" s="32">
        <v>8467</v>
      </c>
      <c r="G527" s="32">
        <v>9289</v>
      </c>
      <c r="H527" s="30"/>
      <c r="I527" s="30" t="s">
        <v>85</v>
      </c>
      <c r="J527">
        <v>5</v>
      </c>
      <c r="L527" s="8" t="str">
        <f t="shared" si="21"/>
        <v>x</v>
      </c>
    </row>
    <row r="528" spans="1:13" x14ac:dyDescent="0.25">
      <c r="A528" s="30" t="s">
        <v>85</v>
      </c>
      <c r="B528" s="31" t="s">
        <v>198</v>
      </c>
      <c r="C528" s="30"/>
      <c r="D528" s="30"/>
      <c r="E528" s="30"/>
      <c r="F528" s="32">
        <v>16336</v>
      </c>
      <c r="G528" s="32">
        <v>17894</v>
      </c>
      <c r="H528" s="30"/>
      <c r="I528" s="30" t="s">
        <v>85</v>
      </c>
      <c r="J528">
        <v>2</v>
      </c>
      <c r="L528" s="8" t="str">
        <f t="shared" si="21"/>
        <v>x</v>
      </c>
    </row>
    <row r="529" spans="1:12" collapsed="1" x14ac:dyDescent="0.25">
      <c r="A529" s="30" t="s">
        <v>85</v>
      </c>
      <c r="B529" s="31" t="s">
        <v>199</v>
      </c>
      <c r="C529" s="30"/>
      <c r="D529" s="30"/>
      <c r="E529" s="30"/>
      <c r="F529" s="32">
        <v>10293</v>
      </c>
      <c r="G529" s="32">
        <v>11290</v>
      </c>
      <c r="H529" s="30"/>
      <c r="I529" s="30" t="s">
        <v>85</v>
      </c>
      <c r="J529">
        <v>3</v>
      </c>
      <c r="L529" s="8" t="str">
        <f t="shared" si="21"/>
        <v>x</v>
      </c>
    </row>
    <row r="530" spans="1:12" collapsed="1" x14ac:dyDescent="0.25">
      <c r="A530" s="30" t="s">
        <v>85</v>
      </c>
      <c r="B530" s="31" t="s">
        <v>200</v>
      </c>
      <c r="C530" s="30"/>
      <c r="D530" s="30"/>
      <c r="E530" s="30"/>
      <c r="F530" s="32">
        <v>10918</v>
      </c>
      <c r="G530" s="32">
        <v>11873</v>
      </c>
      <c r="H530" s="30"/>
      <c r="I530" s="30" t="s">
        <v>85</v>
      </c>
      <c r="J530">
        <v>4</v>
      </c>
      <c r="L530" s="8" t="str">
        <f t="shared" si="21"/>
        <v>x</v>
      </c>
    </row>
    <row r="531" spans="1:12" collapsed="1" x14ac:dyDescent="0.25">
      <c r="A531" s="30" t="s">
        <v>85</v>
      </c>
      <c r="B531" s="31" t="s">
        <v>201</v>
      </c>
      <c r="C531" s="30"/>
      <c r="D531" s="30"/>
      <c r="E531" s="30"/>
      <c r="F531" s="32">
        <v>10871</v>
      </c>
      <c r="G531" s="32">
        <v>11871</v>
      </c>
      <c r="H531" s="30"/>
      <c r="I531" s="30" t="s">
        <v>85</v>
      </c>
      <c r="J531">
        <v>8</v>
      </c>
      <c r="L531" s="8" t="str">
        <f t="shared" si="21"/>
        <v>x</v>
      </c>
    </row>
    <row r="532" spans="1:12" collapsed="1" x14ac:dyDescent="0.25">
      <c r="A532" s="30" t="s">
        <v>85</v>
      </c>
      <c r="B532" s="31" t="s">
        <v>193</v>
      </c>
      <c r="C532" s="30"/>
      <c r="D532" s="30"/>
      <c r="E532" s="30"/>
      <c r="F532" s="32">
        <v>4896</v>
      </c>
      <c r="G532" s="32">
        <v>5115</v>
      </c>
      <c r="H532" s="30"/>
      <c r="I532" s="30" t="s">
        <v>85</v>
      </c>
      <c r="J532">
        <v>9</v>
      </c>
      <c r="L532" s="8" t="str">
        <f t="shared" si="21"/>
        <v>x</v>
      </c>
    </row>
    <row r="533" spans="1:12" x14ac:dyDescent="0.25">
      <c r="A533" s="30" t="s">
        <v>85</v>
      </c>
      <c r="B533" s="31" t="s">
        <v>202</v>
      </c>
      <c r="C533" s="30"/>
      <c r="D533" s="30"/>
      <c r="E533" s="30"/>
      <c r="F533" s="32">
        <v>5560</v>
      </c>
      <c r="G533" s="32">
        <v>6002</v>
      </c>
      <c r="H533" s="30"/>
      <c r="I533" s="30" t="s">
        <v>85</v>
      </c>
      <c r="J533">
        <v>10</v>
      </c>
      <c r="L533" s="8" t="str">
        <f t="shared" si="21"/>
        <v>x</v>
      </c>
    </row>
    <row r="534" spans="1:12" x14ac:dyDescent="0.25">
      <c r="A534" s="30" t="s">
        <v>85</v>
      </c>
      <c r="B534" s="31" t="s">
        <v>203</v>
      </c>
      <c r="C534" s="30"/>
      <c r="D534" s="30"/>
      <c r="E534" s="30"/>
      <c r="F534" s="32">
        <v>3090</v>
      </c>
      <c r="G534" s="32">
        <v>3209</v>
      </c>
      <c r="H534" s="30"/>
      <c r="I534" s="30" t="s">
        <v>85</v>
      </c>
      <c r="J534">
        <v>1</v>
      </c>
      <c r="L534" s="8" t="str">
        <f t="shared" si="21"/>
        <v>x</v>
      </c>
    </row>
    <row r="535" spans="1:12" x14ac:dyDescent="0.25">
      <c r="A535" s="30" t="s">
        <v>85</v>
      </c>
      <c r="B535" s="31" t="s">
        <v>204</v>
      </c>
      <c r="C535" s="30"/>
      <c r="D535" s="30"/>
      <c r="E535" s="30"/>
      <c r="F535" s="32">
        <v>12264</v>
      </c>
      <c r="G535" s="32">
        <v>13423</v>
      </c>
      <c r="H535" s="30"/>
      <c r="I535" s="30" t="s">
        <v>85</v>
      </c>
      <c r="J535">
        <v>7</v>
      </c>
      <c r="L535" s="8" t="str">
        <f t="shared" si="21"/>
        <v>x</v>
      </c>
    </row>
    <row r="536" spans="1:12" ht="15.75" thickBot="1" x14ac:dyDescent="0.3">
      <c r="A536" s="30" t="s">
        <v>85</v>
      </c>
      <c r="B536" s="31" t="s">
        <v>205</v>
      </c>
      <c r="C536" s="30"/>
      <c r="D536" s="30"/>
      <c r="E536" s="30"/>
      <c r="F536" s="32">
        <v>9512</v>
      </c>
      <c r="G536" s="32">
        <v>10358</v>
      </c>
      <c r="H536" s="30"/>
      <c r="I536" s="30" t="s">
        <v>85</v>
      </c>
      <c r="J536">
        <v>6</v>
      </c>
      <c r="L536" s="8" t="str">
        <f t="shared" si="21"/>
        <v>x</v>
      </c>
    </row>
    <row r="537" spans="1:12" ht="15.75" thickBot="1" x14ac:dyDescent="0.3">
      <c r="A537" s="14" t="str">
        <f>+A535</f>
        <v>Aston</v>
      </c>
      <c r="B537" s="15"/>
      <c r="F537" s="40">
        <f>SUM(F522:F536)</f>
        <v>118437</v>
      </c>
      <c r="G537" s="40">
        <f>SUM(G522:G536)</f>
        <v>127690</v>
      </c>
      <c r="J537" t="s">
        <v>13</v>
      </c>
    </row>
    <row r="539" spans="1:12" x14ac:dyDescent="0.25">
      <c r="B539" t="s">
        <v>14</v>
      </c>
      <c r="F539" s="7">
        <f>+F537-'[1]Base data'!B$2</f>
        <v>1543</v>
      </c>
      <c r="G539" s="7">
        <f>+G537-'[1]Base data'!C$2</f>
        <v>452</v>
      </c>
    </row>
    <row r="540" spans="1:12" x14ac:dyDescent="0.25">
      <c r="F540" s="7"/>
      <c r="G540" s="7"/>
    </row>
    <row r="541" spans="1:12" x14ac:dyDescent="0.25">
      <c r="B541" t="s">
        <v>86</v>
      </c>
      <c r="F541" s="7"/>
      <c r="G541" s="7"/>
    </row>
    <row r="542" spans="1:12" x14ac:dyDescent="0.25">
      <c r="B542" s="15" t="s">
        <v>206</v>
      </c>
      <c r="F542" s="7">
        <v>10858</v>
      </c>
      <c r="G542" s="7">
        <v>11867</v>
      </c>
      <c r="J542">
        <v>12</v>
      </c>
      <c r="L542" s="8" t="str">
        <f t="shared" ref="L542:L543" si="22">IF(+I542=A542,"x","y")</f>
        <v>x</v>
      </c>
    </row>
    <row r="543" spans="1:12" x14ac:dyDescent="0.25">
      <c r="B543" s="15" t="s">
        <v>207</v>
      </c>
      <c r="F543" s="7">
        <v>7703</v>
      </c>
      <c r="G543" s="7">
        <v>8424</v>
      </c>
      <c r="L543" s="8" t="str">
        <f t="shared" si="22"/>
        <v>x</v>
      </c>
    </row>
    <row r="544" spans="1:12" x14ac:dyDescent="0.25">
      <c r="F544" s="7"/>
      <c r="G544" s="7"/>
    </row>
    <row r="545" spans="1:25" x14ac:dyDescent="0.25">
      <c r="F545" s="7"/>
      <c r="G545" s="7"/>
    </row>
    <row r="546" spans="1:25" x14ac:dyDescent="0.25">
      <c r="F546" s="7"/>
      <c r="G546" s="7"/>
    </row>
    <row r="547" spans="1:25" s="8" customFormat="1" x14ac:dyDescent="0.25">
      <c r="A547" s="6" t="s">
        <v>87</v>
      </c>
      <c r="B547"/>
      <c r="C547"/>
      <c r="D547"/>
      <c r="E547"/>
      <c r="F547" s="7">
        <f>+'[1]Base data'!B22</f>
        <v>114307</v>
      </c>
      <c r="G547" s="7">
        <f>+'[1]Base data'!F22</f>
        <v>124753</v>
      </c>
      <c r="H547"/>
      <c r="I547"/>
      <c r="J547"/>
      <c r="K547" t="s">
        <v>9</v>
      </c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</row>
    <row r="548" spans="1:25" s="8" customFormat="1" ht="15.75" thickBot="1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</row>
    <row r="549" spans="1:25" ht="15.75" thickTop="1" x14ac:dyDescent="0.25">
      <c r="A549" t="s">
        <v>88</v>
      </c>
      <c r="B549">
        <v>21204131731</v>
      </c>
      <c r="D549">
        <v>212041317</v>
      </c>
      <c r="E549" t="s">
        <v>89</v>
      </c>
      <c r="F549">
        <v>0</v>
      </c>
      <c r="G549">
        <v>0</v>
      </c>
      <c r="I549" t="s">
        <v>87</v>
      </c>
      <c r="J549" s="66" t="s">
        <v>90</v>
      </c>
      <c r="L549" s="8" t="str">
        <f t="shared" ref="L549:L561" si="23">IF(+I549=A549,"x","y")</f>
        <v>y</v>
      </c>
    </row>
    <row r="550" spans="1:25" x14ac:dyDescent="0.25">
      <c r="A550" t="s">
        <v>88</v>
      </c>
      <c r="B550">
        <v>21204131745</v>
      </c>
      <c r="D550">
        <v>212041317</v>
      </c>
      <c r="E550" t="s">
        <v>89</v>
      </c>
      <c r="F550">
        <v>250</v>
      </c>
      <c r="G550">
        <v>274</v>
      </c>
      <c r="I550" t="s">
        <v>87</v>
      </c>
      <c r="J550" s="67"/>
      <c r="L550" s="8" t="str">
        <f t="shared" si="23"/>
        <v>y</v>
      </c>
    </row>
    <row r="551" spans="1:25" x14ac:dyDescent="0.25">
      <c r="A551" t="s">
        <v>88</v>
      </c>
      <c r="B551">
        <v>21204131746</v>
      </c>
      <c r="D551">
        <v>212041317</v>
      </c>
      <c r="E551" t="s">
        <v>89</v>
      </c>
      <c r="F551">
        <v>306</v>
      </c>
      <c r="G551">
        <v>336</v>
      </c>
      <c r="I551" t="s">
        <v>87</v>
      </c>
      <c r="J551" s="67"/>
      <c r="L551" s="8" t="str">
        <f t="shared" si="23"/>
        <v>y</v>
      </c>
    </row>
    <row r="552" spans="1:25" x14ac:dyDescent="0.25">
      <c r="A552" t="s">
        <v>88</v>
      </c>
      <c r="B552">
        <v>21204131747</v>
      </c>
      <c r="D552">
        <v>212041317</v>
      </c>
      <c r="E552" t="s">
        <v>89</v>
      </c>
      <c r="F552">
        <v>353</v>
      </c>
      <c r="G552">
        <v>387</v>
      </c>
      <c r="I552" t="s">
        <v>87</v>
      </c>
      <c r="J552" s="67"/>
      <c r="L552" s="8" t="str">
        <f t="shared" si="23"/>
        <v>y</v>
      </c>
    </row>
    <row r="553" spans="1:25" ht="15.75" thickBot="1" x14ac:dyDescent="0.3">
      <c r="A553" t="s">
        <v>88</v>
      </c>
      <c r="B553">
        <v>21204131748</v>
      </c>
      <c r="D553">
        <v>212041317</v>
      </c>
      <c r="E553" t="s">
        <v>89</v>
      </c>
      <c r="F553">
        <v>248</v>
      </c>
      <c r="G553">
        <v>272</v>
      </c>
      <c r="I553" t="s">
        <v>87</v>
      </c>
      <c r="J553" s="68"/>
      <c r="L553" s="8" t="str">
        <f t="shared" si="23"/>
        <v>y</v>
      </c>
    </row>
    <row r="554" spans="1:25" ht="15.75" thickTop="1" x14ac:dyDescent="0.25">
      <c r="A554" t="s">
        <v>88</v>
      </c>
      <c r="B554">
        <v>21204145909</v>
      </c>
      <c r="D554">
        <v>212041459</v>
      </c>
      <c r="E554" t="s">
        <v>91</v>
      </c>
      <c r="F554">
        <v>355</v>
      </c>
      <c r="G554">
        <v>389</v>
      </c>
      <c r="I554" t="s">
        <v>87</v>
      </c>
      <c r="J554" s="66" t="s">
        <v>92</v>
      </c>
      <c r="L554" s="8" t="str">
        <f t="shared" si="23"/>
        <v>y</v>
      </c>
    </row>
    <row r="555" spans="1:25" x14ac:dyDescent="0.25">
      <c r="A555" t="s">
        <v>88</v>
      </c>
      <c r="B555">
        <v>21204145912</v>
      </c>
      <c r="D555">
        <v>212041459</v>
      </c>
      <c r="E555" t="s">
        <v>91</v>
      </c>
      <c r="F555">
        <v>383</v>
      </c>
      <c r="G555">
        <v>420</v>
      </c>
      <c r="I555" t="s">
        <v>87</v>
      </c>
      <c r="J555" s="67"/>
      <c r="L555" s="8" t="str">
        <f t="shared" si="23"/>
        <v>y</v>
      </c>
    </row>
    <row r="556" spans="1:25" x14ac:dyDescent="0.25">
      <c r="A556" t="s">
        <v>88</v>
      </c>
      <c r="B556">
        <v>21204145913</v>
      </c>
      <c r="D556">
        <v>212041459</v>
      </c>
      <c r="E556" t="s">
        <v>91</v>
      </c>
      <c r="F556">
        <v>159</v>
      </c>
      <c r="G556">
        <v>174</v>
      </c>
      <c r="I556" t="s">
        <v>87</v>
      </c>
      <c r="J556" s="67"/>
      <c r="L556" s="8" t="str">
        <f t="shared" si="23"/>
        <v>y</v>
      </c>
    </row>
    <row r="557" spans="1:25" x14ac:dyDescent="0.25">
      <c r="A557" t="s">
        <v>88</v>
      </c>
      <c r="B557">
        <v>21204145920</v>
      </c>
      <c r="D557">
        <v>212041459</v>
      </c>
      <c r="E557" t="s">
        <v>91</v>
      </c>
      <c r="F557">
        <v>392</v>
      </c>
      <c r="G557">
        <v>430</v>
      </c>
      <c r="I557" t="s">
        <v>87</v>
      </c>
      <c r="J557" s="67"/>
      <c r="L557" s="8" t="str">
        <f t="shared" si="23"/>
        <v>y</v>
      </c>
    </row>
    <row r="558" spans="1:25" ht="15.75" thickBot="1" x14ac:dyDescent="0.3">
      <c r="A558" t="s">
        <v>88</v>
      </c>
      <c r="B558">
        <v>21204145921</v>
      </c>
      <c r="D558">
        <v>212041459</v>
      </c>
      <c r="E558" t="s">
        <v>91</v>
      </c>
      <c r="F558">
        <v>147</v>
      </c>
      <c r="G558">
        <v>161</v>
      </c>
      <c r="I558" t="s">
        <v>87</v>
      </c>
      <c r="J558" s="68"/>
      <c r="L558" s="8" t="str">
        <f t="shared" si="23"/>
        <v>y</v>
      </c>
    </row>
    <row r="559" spans="1:25" ht="15.75" thickTop="1" x14ac:dyDescent="0.25">
      <c r="A559" t="s">
        <v>88</v>
      </c>
      <c r="B559" s="15" t="s">
        <v>208</v>
      </c>
      <c r="D559" t="s">
        <v>93</v>
      </c>
      <c r="F559">
        <v>1661</v>
      </c>
      <c r="G559">
        <v>1820</v>
      </c>
      <c r="I559" t="s">
        <v>87</v>
      </c>
      <c r="L559" s="8" t="str">
        <f t="shared" si="23"/>
        <v>y</v>
      </c>
      <c r="M559" t="str">
        <f t="shared" ref="M559:M561" si="24">LEFT(B559,LEN(B559)-5)</f>
        <v>Noble Park Nort</v>
      </c>
    </row>
    <row r="560" spans="1:25" x14ac:dyDescent="0.25">
      <c r="A560" t="s">
        <v>85</v>
      </c>
      <c r="B560" s="15" t="s">
        <v>206</v>
      </c>
      <c r="F560" s="7">
        <v>10858</v>
      </c>
      <c r="G560" s="7">
        <v>11867</v>
      </c>
      <c r="I560" t="s">
        <v>87</v>
      </c>
      <c r="J560">
        <v>12</v>
      </c>
      <c r="L560" s="8" t="str">
        <f t="shared" si="23"/>
        <v>y</v>
      </c>
      <c r="M560" t="str">
        <f t="shared" si="24"/>
        <v>Rowville - Centra</v>
      </c>
    </row>
    <row r="561" spans="1:13" ht="15.75" thickBot="1" x14ac:dyDescent="0.3">
      <c r="A561" t="s">
        <v>85</v>
      </c>
      <c r="B561" s="15" t="s">
        <v>207</v>
      </c>
      <c r="F561" s="7">
        <v>7703</v>
      </c>
      <c r="G561" s="7">
        <v>8424</v>
      </c>
      <c r="I561" t="s">
        <v>87</v>
      </c>
      <c r="L561" s="8" t="str">
        <f t="shared" si="23"/>
        <v>y</v>
      </c>
      <c r="M561" t="str">
        <f t="shared" si="24"/>
        <v>Rowville - Sout</v>
      </c>
    </row>
    <row r="562" spans="1:13" ht="15.75" thickBot="1" x14ac:dyDescent="0.3">
      <c r="B562" s="15"/>
      <c r="F562" s="24">
        <f>SUM(F549:F561)</f>
        <v>22815</v>
      </c>
      <c r="G562" s="24">
        <f>SUM(G549:G561)</f>
        <v>24954</v>
      </c>
    </row>
    <row r="563" spans="1:13" x14ac:dyDescent="0.25">
      <c r="B563" s="15" t="s">
        <v>94</v>
      </c>
      <c r="F563" s="7"/>
      <c r="G563" s="7"/>
    </row>
    <row r="564" spans="1:13" x14ac:dyDescent="0.25">
      <c r="B564" s="15" t="s">
        <v>95</v>
      </c>
      <c r="F564" s="7">
        <f>SUM('[1]Bruce workings'!F1:F17)</f>
        <v>11749</v>
      </c>
      <c r="G564" s="7">
        <f>SUM('[1]Bruce workings'!G1:G17)</f>
        <v>12839</v>
      </c>
    </row>
    <row r="565" spans="1:13" x14ac:dyDescent="0.25">
      <c r="B565" s="15" t="s">
        <v>96</v>
      </c>
      <c r="F565" s="7">
        <f>SUM('[1]Bruce workings'!F18:F35)</f>
        <v>4510</v>
      </c>
      <c r="G565" s="7">
        <f>SUM('[1]Bruce workings'!G18:G35)</f>
        <v>4919</v>
      </c>
    </row>
    <row r="566" spans="1:13" ht="15.75" thickBot="1" x14ac:dyDescent="0.3">
      <c r="B566" s="15" t="s">
        <v>97</v>
      </c>
      <c r="F566" s="7">
        <f>+'[1]Bruce workings'!F36</f>
        <v>3245</v>
      </c>
      <c r="G566" s="7">
        <f>+'[1]Bruce workings'!G36</f>
        <v>3559</v>
      </c>
    </row>
    <row r="567" spans="1:13" ht="15.75" thickBot="1" x14ac:dyDescent="0.3">
      <c r="B567" s="15"/>
      <c r="F567" s="24">
        <f>SUM(F564:F566)</f>
        <v>19504</v>
      </c>
      <c r="G567" s="24">
        <f>SUM(G564:G566)</f>
        <v>21317</v>
      </c>
    </row>
    <row r="568" spans="1:13" ht="15.75" thickBot="1" x14ac:dyDescent="0.3">
      <c r="B568" s="15"/>
      <c r="F568" s="7"/>
      <c r="G568" s="7"/>
    </row>
    <row r="569" spans="1:13" ht="15.75" thickBot="1" x14ac:dyDescent="0.3">
      <c r="B569" s="15"/>
      <c r="F569" s="19">
        <f>+F547+F562-F567</f>
        <v>117618</v>
      </c>
      <c r="G569" s="19">
        <f>+G547+G562-G567</f>
        <v>128390</v>
      </c>
    </row>
    <row r="571" spans="1:13" x14ac:dyDescent="0.25">
      <c r="B571" t="s">
        <v>14</v>
      </c>
      <c r="F571" s="7">
        <f>+F569-'[1]Base data'!B$2</f>
        <v>724</v>
      </c>
      <c r="G571" s="7">
        <f>+G569-'[1]Base data'!C$2</f>
        <v>1152</v>
      </c>
    </row>
    <row r="572" spans="1:13" x14ac:dyDescent="0.25">
      <c r="B572" s="15"/>
      <c r="F572" s="7"/>
      <c r="G572" s="7"/>
    </row>
    <row r="573" spans="1:13" x14ac:dyDescent="0.25">
      <c r="A573" s="13" t="s">
        <v>38</v>
      </c>
      <c r="F573" s="7">
        <f>+'[1]Base data'!$B$42</f>
        <v>115139</v>
      </c>
      <c r="G573" s="7">
        <f>+'[1]Base data'!$F$42</f>
        <v>126170</v>
      </c>
    </row>
    <row r="574" spans="1:13" x14ac:dyDescent="0.25">
      <c r="A574" t="s">
        <v>98</v>
      </c>
      <c r="B574" s="15" t="s">
        <v>209</v>
      </c>
      <c r="F574" s="7">
        <v>1683</v>
      </c>
      <c r="G574" s="7">
        <v>1846</v>
      </c>
      <c r="H574" s="22"/>
      <c r="I574" t="s">
        <v>38</v>
      </c>
      <c r="L574" s="8" t="str">
        <f t="shared" ref="L574:L579" si="25">IF(+I574=A574,"x","y")</f>
        <v>y</v>
      </c>
      <c r="M574" t="str">
        <f t="shared" ref="M574:M579" si="26">LEFT(B574,LEN(B574)-5)</f>
        <v>Dockland</v>
      </c>
    </row>
    <row r="575" spans="1:13" x14ac:dyDescent="0.25">
      <c r="A575" t="s">
        <v>98</v>
      </c>
      <c r="B575" s="15" t="s">
        <v>210</v>
      </c>
      <c r="F575" s="7">
        <v>4</v>
      </c>
      <c r="G575" s="7">
        <v>3</v>
      </c>
      <c r="H575" s="22"/>
      <c r="I575" t="s">
        <v>38</v>
      </c>
      <c r="L575" s="8" t="str">
        <f t="shared" si="25"/>
        <v>y</v>
      </c>
      <c r="M575" t="str">
        <f t="shared" si="26"/>
        <v>Royal Botanic Gardens Victori</v>
      </c>
    </row>
    <row r="576" spans="1:13" x14ac:dyDescent="0.25">
      <c r="A576" t="s">
        <v>98</v>
      </c>
      <c r="B576" s="15" t="s">
        <v>211</v>
      </c>
      <c r="F576" s="7">
        <v>7266</v>
      </c>
      <c r="G576" s="7">
        <v>7970</v>
      </c>
      <c r="H576" s="22"/>
      <c r="I576" t="s">
        <v>38</v>
      </c>
      <c r="L576" s="8" t="str">
        <f t="shared" si="25"/>
        <v>y</v>
      </c>
      <c r="M576" t="str">
        <f t="shared" si="26"/>
        <v>Southbank - Eas</v>
      </c>
    </row>
    <row r="577" spans="1:25" x14ac:dyDescent="0.25">
      <c r="A577" t="s">
        <v>98</v>
      </c>
      <c r="B577" s="15" t="s">
        <v>212</v>
      </c>
      <c r="F577" s="7">
        <v>3234</v>
      </c>
      <c r="G577" s="7">
        <v>3547</v>
      </c>
      <c r="H577" s="22"/>
      <c r="I577" t="s">
        <v>38</v>
      </c>
      <c r="L577" s="8" t="str">
        <f t="shared" si="25"/>
        <v>y</v>
      </c>
      <c r="M577" t="str">
        <f t="shared" si="26"/>
        <v>Southbank (West) - South Whar</v>
      </c>
    </row>
    <row r="578" spans="1:25" x14ac:dyDescent="0.25">
      <c r="A578" t="s">
        <v>98</v>
      </c>
      <c r="B578" s="15" t="s">
        <v>213</v>
      </c>
      <c r="F578" s="7">
        <v>4369</v>
      </c>
      <c r="G578" s="7">
        <v>4791</v>
      </c>
      <c r="I578" t="s">
        <v>38</v>
      </c>
      <c r="J578" t="s">
        <v>99</v>
      </c>
      <c r="L578" s="8" t="str">
        <f t="shared" si="25"/>
        <v>y</v>
      </c>
      <c r="M578" t="str">
        <f t="shared" si="26"/>
        <v>South Yarra - Wes</v>
      </c>
    </row>
    <row r="579" spans="1:25" ht="15.75" thickBot="1" x14ac:dyDescent="0.3">
      <c r="A579" t="s">
        <v>98</v>
      </c>
      <c r="B579" s="15" t="s">
        <v>214</v>
      </c>
      <c r="F579" s="7">
        <v>1258</v>
      </c>
      <c r="G579" s="7">
        <v>2068</v>
      </c>
      <c r="I579" t="s">
        <v>38</v>
      </c>
      <c r="J579" t="s">
        <v>100</v>
      </c>
      <c r="L579" s="8" t="str">
        <f t="shared" si="25"/>
        <v>y</v>
      </c>
      <c r="M579" t="str">
        <f t="shared" si="26"/>
        <v>Port Melbourne Industria</v>
      </c>
    </row>
    <row r="580" spans="1:25" ht="15.75" thickBot="1" x14ac:dyDescent="0.3">
      <c r="B580" s="15"/>
      <c r="F580" s="10">
        <f>SUM(F574:F579)</f>
        <v>17814</v>
      </c>
      <c r="G580" s="10">
        <f>SUM(G574:G579)</f>
        <v>20225</v>
      </c>
    </row>
    <row r="581" spans="1:25" x14ac:dyDescent="0.25">
      <c r="B581" s="15"/>
      <c r="F581" s="7"/>
      <c r="G581" s="7"/>
    </row>
    <row r="583" spans="1:25" x14ac:dyDescent="0.25">
      <c r="A583" s="14" t="str">
        <f>+I579</f>
        <v>Melbourne</v>
      </c>
      <c r="F583" s="39">
        <f>+F573+F580-SUM(F586:F588)</f>
        <v>118026</v>
      </c>
      <c r="G583" s="39">
        <f>+G573+G580-SUM(G586:G588)</f>
        <v>130024</v>
      </c>
      <c r="J583" t="s">
        <v>13</v>
      </c>
    </row>
    <row r="584" spans="1:25" x14ac:dyDescent="0.25">
      <c r="F584" s="7"/>
      <c r="G584" s="7"/>
    </row>
    <row r="585" spans="1:25" x14ac:dyDescent="0.25">
      <c r="B585" t="s">
        <v>14</v>
      </c>
      <c r="F585" s="7">
        <f>+F583-'[1]Base data'!B$2</f>
        <v>1132</v>
      </c>
      <c r="G585" s="7">
        <f>+G583-'[1]Base data'!C$2</f>
        <v>2786</v>
      </c>
    </row>
    <row r="586" spans="1:25" s="8" customFormat="1" ht="15.75" customHeight="1" x14ac:dyDescent="0.25">
      <c r="A586"/>
      <c r="B586" t="s">
        <v>101</v>
      </c>
      <c r="C586"/>
      <c r="D586"/>
      <c r="E586"/>
      <c r="F586" s="7">
        <f>+F164</f>
        <v>4820</v>
      </c>
      <c r="G586" s="7">
        <f>+G164</f>
        <v>5284</v>
      </c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</row>
    <row r="587" spans="1:25" s="8" customFormat="1" x14ac:dyDescent="0.25">
      <c r="A587"/>
      <c r="B587" t="s">
        <v>102</v>
      </c>
      <c r="C587"/>
      <c r="D587"/>
      <c r="E587"/>
      <c r="F587" s="7">
        <f>+F417</f>
        <v>3765</v>
      </c>
      <c r="G587" s="7">
        <f>+G417</f>
        <v>4130</v>
      </c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:25" s="8" customFormat="1" x14ac:dyDescent="0.25">
      <c r="A588"/>
      <c r="B588" t="s">
        <v>103</v>
      </c>
      <c r="C588"/>
      <c r="D588"/>
      <c r="E588"/>
      <c r="F588" s="7">
        <f>+F207</f>
        <v>6342</v>
      </c>
      <c r="G588" s="7">
        <f>+G207</f>
        <v>6957</v>
      </c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:25" s="8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:25" s="8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:25" s="8" customFormat="1" x14ac:dyDescent="0.25">
      <c r="A591" s="6" t="s">
        <v>104</v>
      </c>
      <c r="B591"/>
      <c r="C591"/>
      <c r="D591"/>
      <c r="E591"/>
      <c r="F591" s="7">
        <f>+'[1]Base data'!B19</f>
        <v>112715</v>
      </c>
      <c r="G591" s="7">
        <f>+'[1]Base data'!F19</f>
        <v>122613</v>
      </c>
      <c r="H591"/>
      <c r="I591"/>
      <c r="J591"/>
      <c r="K591" t="s">
        <v>9</v>
      </c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:25" s="8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spans="1:25" s="8" customFormat="1" x14ac:dyDescent="0.25">
      <c r="A593" s="8" t="s">
        <v>105</v>
      </c>
      <c r="B593" s="8">
        <v>21203130801</v>
      </c>
      <c r="C593" s="8">
        <v>2130801</v>
      </c>
      <c r="D593" s="8">
        <v>212031308</v>
      </c>
      <c r="E593" s="8" t="s">
        <v>106</v>
      </c>
      <c r="F593" s="8">
        <v>419</v>
      </c>
      <c r="G593" s="8">
        <v>460</v>
      </c>
      <c r="H593" s="9">
        <v>9.7852028639618144E-2</v>
      </c>
      <c r="I593" s="8" t="s">
        <v>104</v>
      </c>
      <c r="J593" s="57" t="s">
        <v>107</v>
      </c>
      <c r="K593"/>
      <c r="L593" s="8" t="str">
        <f t="shared" ref="L593:L611" si="27">IF(+I593=A593,"x","y")</f>
        <v>y</v>
      </c>
      <c r="M593"/>
      <c r="N593"/>
      <c r="O593"/>
      <c r="P593"/>
      <c r="Q593"/>
      <c r="R593"/>
      <c r="S593"/>
      <c r="T593"/>
      <c r="U593"/>
      <c r="V593"/>
      <c r="W593"/>
      <c r="X593"/>
      <c r="Y593"/>
    </row>
    <row r="594" spans="1:25" s="8" customFormat="1" x14ac:dyDescent="0.25">
      <c r="A594" s="8" t="s">
        <v>105</v>
      </c>
      <c r="B594" s="8">
        <v>21203130802</v>
      </c>
      <c r="C594" s="8">
        <v>2130802</v>
      </c>
      <c r="D594" s="8">
        <v>212031308</v>
      </c>
      <c r="E594" s="8" t="s">
        <v>106</v>
      </c>
      <c r="F594" s="8">
        <v>239</v>
      </c>
      <c r="G594" s="8">
        <v>262</v>
      </c>
      <c r="H594" s="9">
        <v>9.6234309623430964E-2</v>
      </c>
      <c r="I594" s="8" t="s">
        <v>104</v>
      </c>
      <c r="J594" s="57"/>
      <c r="K594"/>
      <c r="L594" s="8" t="str">
        <f t="shared" si="27"/>
        <v>y</v>
      </c>
      <c r="M594"/>
      <c r="N594"/>
      <c r="O594"/>
      <c r="P594"/>
      <c r="Q594"/>
      <c r="R594"/>
      <c r="S594"/>
      <c r="T594"/>
      <c r="U594"/>
      <c r="V594"/>
      <c r="W594"/>
      <c r="X594"/>
      <c r="Y594"/>
    </row>
    <row r="595" spans="1:25" s="8" customFormat="1" x14ac:dyDescent="0.25">
      <c r="A595" s="8" t="s">
        <v>105</v>
      </c>
      <c r="B595" s="8">
        <v>21203130803</v>
      </c>
      <c r="C595" s="8">
        <v>2130803</v>
      </c>
      <c r="D595" s="8">
        <v>212031308</v>
      </c>
      <c r="E595" s="8" t="s">
        <v>106</v>
      </c>
      <c r="F595" s="8">
        <v>323</v>
      </c>
      <c r="G595" s="8">
        <v>354</v>
      </c>
      <c r="H595" s="9">
        <v>9.5975232198142413E-2</v>
      </c>
      <c r="I595" s="8" t="s">
        <v>104</v>
      </c>
      <c r="J595" s="57"/>
      <c r="K595"/>
      <c r="L595" s="8" t="str">
        <f t="shared" si="27"/>
        <v>y</v>
      </c>
      <c r="M595"/>
      <c r="N595"/>
      <c r="O595"/>
      <c r="P595"/>
      <c r="Q595"/>
      <c r="R595"/>
      <c r="S595"/>
      <c r="T595"/>
      <c r="U595"/>
      <c r="V595"/>
      <c r="W595"/>
      <c r="X595"/>
      <c r="Y595"/>
    </row>
    <row r="596" spans="1:25" x14ac:dyDescent="0.25">
      <c r="A596" s="8" t="s">
        <v>105</v>
      </c>
      <c r="B596" s="8">
        <v>21203130804</v>
      </c>
      <c r="C596" s="8">
        <v>2130804</v>
      </c>
      <c r="D596" s="8">
        <v>212031308</v>
      </c>
      <c r="E596" s="8" t="s">
        <v>106</v>
      </c>
      <c r="F596" s="8">
        <v>247</v>
      </c>
      <c r="G596" s="8">
        <v>261</v>
      </c>
      <c r="H596" s="9">
        <v>5.6680161943319839E-2</v>
      </c>
      <c r="I596" s="8" t="s">
        <v>104</v>
      </c>
      <c r="J596" s="57"/>
      <c r="L596" s="8" t="str">
        <f t="shared" si="27"/>
        <v>y</v>
      </c>
    </row>
    <row r="597" spans="1:25" x14ac:dyDescent="0.25">
      <c r="A597" s="8" t="s">
        <v>105</v>
      </c>
      <c r="B597" s="8">
        <v>21203130805</v>
      </c>
      <c r="C597" s="8">
        <v>2130805</v>
      </c>
      <c r="D597" s="8">
        <v>212031308</v>
      </c>
      <c r="E597" s="8" t="s">
        <v>106</v>
      </c>
      <c r="F597" s="8">
        <v>265</v>
      </c>
      <c r="G597" s="8">
        <v>279</v>
      </c>
      <c r="H597" s="9">
        <v>5.2830188679245285E-2</v>
      </c>
      <c r="I597" s="8" t="s">
        <v>104</v>
      </c>
      <c r="J597" s="57"/>
      <c r="L597" s="8" t="str">
        <f t="shared" si="27"/>
        <v>y</v>
      </c>
    </row>
    <row r="598" spans="1:25" x14ac:dyDescent="0.25">
      <c r="A598" s="8" t="s">
        <v>105</v>
      </c>
      <c r="B598" s="8">
        <v>21203130806</v>
      </c>
      <c r="C598" s="8">
        <v>2130806</v>
      </c>
      <c r="D598" s="8">
        <v>212031308</v>
      </c>
      <c r="E598" s="8" t="s">
        <v>106</v>
      </c>
      <c r="F598" s="8">
        <v>162</v>
      </c>
      <c r="G598" s="8">
        <v>178</v>
      </c>
      <c r="H598" s="9">
        <v>9.8765432098765427E-2</v>
      </c>
      <c r="I598" s="8" t="s">
        <v>104</v>
      </c>
      <c r="J598" s="57"/>
      <c r="L598" s="8" t="str">
        <f t="shared" si="27"/>
        <v>y</v>
      </c>
    </row>
    <row r="599" spans="1:25" x14ac:dyDescent="0.25">
      <c r="A599" t="s">
        <v>105</v>
      </c>
      <c r="B599">
        <v>21203130807</v>
      </c>
      <c r="C599">
        <v>2130807</v>
      </c>
      <c r="D599">
        <v>212031308</v>
      </c>
      <c r="E599" t="s">
        <v>106</v>
      </c>
      <c r="F599" s="7">
        <v>0</v>
      </c>
      <c r="G599" s="7">
        <v>0</v>
      </c>
      <c r="H599" s="25">
        <v>0</v>
      </c>
      <c r="I599" s="8" t="s">
        <v>104</v>
      </c>
      <c r="J599" s="57"/>
      <c r="L599" s="8" t="str">
        <f t="shared" si="27"/>
        <v>y</v>
      </c>
    </row>
    <row r="600" spans="1:25" x14ac:dyDescent="0.25">
      <c r="A600" t="s">
        <v>105</v>
      </c>
      <c r="B600">
        <v>21203130808</v>
      </c>
      <c r="C600">
        <v>2130808</v>
      </c>
      <c r="D600">
        <v>212031308</v>
      </c>
      <c r="E600" t="s">
        <v>106</v>
      </c>
      <c r="F600" s="7">
        <v>182</v>
      </c>
      <c r="G600" s="7">
        <v>200</v>
      </c>
      <c r="H600" s="25">
        <v>9.8901098901098897E-2</v>
      </c>
      <c r="I600" s="8" t="s">
        <v>104</v>
      </c>
      <c r="J600" s="57"/>
      <c r="L600" s="8" t="str">
        <f t="shared" si="27"/>
        <v>y</v>
      </c>
    </row>
    <row r="601" spans="1:25" x14ac:dyDescent="0.25">
      <c r="A601" s="8" t="s">
        <v>105</v>
      </c>
      <c r="B601" s="8">
        <v>21203130809</v>
      </c>
      <c r="C601" s="8">
        <v>2130809</v>
      </c>
      <c r="D601" s="8">
        <v>212031308</v>
      </c>
      <c r="E601" s="8" t="s">
        <v>106</v>
      </c>
      <c r="F601" s="8">
        <v>359</v>
      </c>
      <c r="G601" s="8">
        <v>394</v>
      </c>
      <c r="H601" s="9">
        <v>9.7493036211699163E-2</v>
      </c>
      <c r="I601" s="8" t="s">
        <v>104</v>
      </c>
      <c r="J601" s="57"/>
      <c r="L601" s="8" t="str">
        <f t="shared" si="27"/>
        <v>y</v>
      </c>
    </row>
    <row r="602" spans="1:25" x14ac:dyDescent="0.25">
      <c r="A602" t="s">
        <v>105</v>
      </c>
      <c r="B602">
        <v>21203130810</v>
      </c>
      <c r="C602">
        <v>2130810</v>
      </c>
      <c r="D602">
        <v>212031308</v>
      </c>
      <c r="E602" t="s">
        <v>106</v>
      </c>
      <c r="F602" s="7">
        <v>292</v>
      </c>
      <c r="G602" s="7">
        <v>303</v>
      </c>
      <c r="H602" s="25">
        <v>3.7671232876712327E-2</v>
      </c>
      <c r="I602" s="8" t="s">
        <v>104</v>
      </c>
      <c r="J602" s="57"/>
      <c r="K602" s="8"/>
      <c r="L602" s="8" t="str">
        <f t="shared" si="27"/>
        <v>y</v>
      </c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x14ac:dyDescent="0.25">
      <c r="A603" t="s">
        <v>105</v>
      </c>
      <c r="B603">
        <v>21203130811</v>
      </c>
      <c r="C603">
        <v>2130811</v>
      </c>
      <c r="D603">
        <v>212031308</v>
      </c>
      <c r="E603" t="s">
        <v>106</v>
      </c>
      <c r="F603" s="7">
        <v>275</v>
      </c>
      <c r="G603" s="7">
        <v>298</v>
      </c>
      <c r="H603" s="25">
        <v>8.3636363636363634E-2</v>
      </c>
      <c r="I603" s="8" t="s">
        <v>104</v>
      </c>
      <c r="J603" s="57"/>
      <c r="K603" s="8"/>
      <c r="L603" s="8" t="str">
        <f t="shared" si="27"/>
        <v>y</v>
      </c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x14ac:dyDescent="0.25">
      <c r="A604" t="s">
        <v>105</v>
      </c>
      <c r="B604">
        <v>21203130812</v>
      </c>
      <c r="C604">
        <v>2130812</v>
      </c>
      <c r="D604">
        <v>212031308</v>
      </c>
      <c r="E604" t="s">
        <v>106</v>
      </c>
      <c r="F604" s="7">
        <v>172</v>
      </c>
      <c r="G604" s="7">
        <v>189</v>
      </c>
      <c r="H604" s="25">
        <v>9.8837209302325577E-2</v>
      </c>
      <c r="I604" s="8" t="s">
        <v>104</v>
      </c>
      <c r="J604" s="57"/>
      <c r="K604" s="8"/>
      <c r="L604" s="8" t="str">
        <f t="shared" si="27"/>
        <v>y</v>
      </c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x14ac:dyDescent="0.25">
      <c r="A605" t="s">
        <v>105</v>
      </c>
      <c r="B605">
        <v>21203130813</v>
      </c>
      <c r="C605">
        <v>2130813</v>
      </c>
      <c r="D605">
        <v>212031308</v>
      </c>
      <c r="E605" t="s">
        <v>106</v>
      </c>
      <c r="F605" s="7">
        <v>261</v>
      </c>
      <c r="G605" s="7">
        <v>286</v>
      </c>
      <c r="H605" s="25">
        <v>9.5785440613026823E-2</v>
      </c>
      <c r="I605" s="8" t="s">
        <v>104</v>
      </c>
      <c r="J605" s="57"/>
      <c r="K605" s="8"/>
      <c r="L605" s="8" t="str">
        <f t="shared" si="27"/>
        <v>y</v>
      </c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x14ac:dyDescent="0.25">
      <c r="A606" s="8" t="s">
        <v>105</v>
      </c>
      <c r="B606" s="8">
        <v>21203130814</v>
      </c>
      <c r="C606" s="8">
        <v>2130814</v>
      </c>
      <c r="D606" s="8">
        <v>212031308</v>
      </c>
      <c r="E606" s="8" t="s">
        <v>106</v>
      </c>
      <c r="F606" s="8">
        <v>311</v>
      </c>
      <c r="G606" s="8">
        <v>341</v>
      </c>
      <c r="H606" s="9">
        <v>9.6463022508038579E-2</v>
      </c>
      <c r="I606" s="8" t="s">
        <v>104</v>
      </c>
      <c r="J606" s="57"/>
      <c r="K606" s="8"/>
      <c r="L606" s="8" t="str">
        <f t="shared" si="27"/>
        <v>y</v>
      </c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x14ac:dyDescent="0.25">
      <c r="A607" s="8" t="s">
        <v>105</v>
      </c>
      <c r="B607" s="8">
        <v>21203130815</v>
      </c>
      <c r="C607" s="8">
        <v>2130815</v>
      </c>
      <c r="D607" s="8">
        <v>212031308</v>
      </c>
      <c r="E607" s="8" t="s">
        <v>106</v>
      </c>
      <c r="F607" s="8">
        <v>225</v>
      </c>
      <c r="G607" s="8">
        <v>245</v>
      </c>
      <c r="H607" s="9">
        <v>8.8888888888888892E-2</v>
      </c>
      <c r="I607" s="8" t="s">
        <v>104</v>
      </c>
      <c r="J607" s="57"/>
      <c r="K607" s="8"/>
      <c r="L607" s="8" t="str">
        <f t="shared" si="27"/>
        <v>y</v>
      </c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x14ac:dyDescent="0.25">
      <c r="A608" s="8" t="s">
        <v>105</v>
      </c>
      <c r="B608" s="8">
        <v>21203130816</v>
      </c>
      <c r="C608" s="8">
        <v>2130816</v>
      </c>
      <c r="D608" s="8">
        <v>212031308</v>
      </c>
      <c r="E608" s="8" t="s">
        <v>106</v>
      </c>
      <c r="F608" s="8">
        <v>237</v>
      </c>
      <c r="G608" s="8">
        <v>260</v>
      </c>
      <c r="H608" s="9">
        <v>9.7046413502109699E-2</v>
      </c>
      <c r="I608" s="8" t="s">
        <v>104</v>
      </c>
      <c r="J608" s="57"/>
      <c r="K608" s="8"/>
      <c r="L608" s="8" t="str">
        <f t="shared" si="27"/>
        <v>y</v>
      </c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x14ac:dyDescent="0.25">
      <c r="A609" t="s">
        <v>105</v>
      </c>
      <c r="B609">
        <v>21203130819</v>
      </c>
      <c r="C609">
        <v>2130819</v>
      </c>
      <c r="D609">
        <v>212031308</v>
      </c>
      <c r="E609" t="s">
        <v>106</v>
      </c>
      <c r="F609" s="7">
        <v>164</v>
      </c>
      <c r="G609" s="7">
        <v>180</v>
      </c>
      <c r="H609" s="25">
        <v>9.7560975609756101E-2</v>
      </c>
      <c r="I609" s="8" t="s">
        <v>104</v>
      </c>
      <c r="J609" s="57"/>
      <c r="K609" s="8"/>
      <c r="L609" s="8" t="str">
        <f t="shared" si="27"/>
        <v>y</v>
      </c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x14ac:dyDescent="0.25">
      <c r="A610" t="s">
        <v>105</v>
      </c>
      <c r="B610">
        <v>21203130820</v>
      </c>
      <c r="C610">
        <v>2130820</v>
      </c>
      <c r="D610">
        <v>212031308</v>
      </c>
      <c r="E610" t="s">
        <v>106</v>
      </c>
      <c r="F610" s="7">
        <v>340</v>
      </c>
      <c r="G610" s="7">
        <v>369</v>
      </c>
      <c r="H610" s="25">
        <v>8.5294117647058826E-2</v>
      </c>
      <c r="I610" s="8" t="s">
        <v>104</v>
      </c>
      <c r="J610" s="57"/>
      <c r="K610" s="8"/>
      <c r="L610" s="8" t="str">
        <f t="shared" si="27"/>
        <v>y</v>
      </c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thickBot="1" x14ac:dyDescent="0.3">
      <c r="A611" t="s">
        <v>105</v>
      </c>
      <c r="B611">
        <v>21203130822</v>
      </c>
      <c r="C611">
        <v>2130822</v>
      </c>
      <c r="D611">
        <v>212031308</v>
      </c>
      <c r="E611" t="s">
        <v>106</v>
      </c>
      <c r="F611" s="7">
        <v>223</v>
      </c>
      <c r="G611" s="7">
        <v>245</v>
      </c>
      <c r="H611" s="25">
        <v>9.8654708520179366E-2</v>
      </c>
      <c r="I611" s="8" t="s">
        <v>104</v>
      </c>
      <c r="J611" s="58"/>
      <c r="K611" s="8"/>
      <c r="L611" s="8" t="str">
        <f t="shared" si="27"/>
        <v>y</v>
      </c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6.5" thickTop="1" thickBot="1" x14ac:dyDescent="0.3">
      <c r="F612" s="10">
        <f>SUM(F593:F611)</f>
        <v>4696</v>
      </c>
      <c r="G612" s="10">
        <f>SUM(G593:G611)</f>
        <v>5104</v>
      </c>
    </row>
    <row r="614" spans="1:25" x14ac:dyDescent="0.25">
      <c r="A614" s="11" t="str">
        <f>+I611</f>
        <v>Dunkley</v>
      </c>
      <c r="F614" s="39">
        <f>+F591+F612</f>
        <v>117411</v>
      </c>
      <c r="G614" s="39">
        <f>+G591+G612</f>
        <v>127717</v>
      </c>
      <c r="J614" t="s">
        <v>13</v>
      </c>
    </row>
    <row r="616" spans="1:25" x14ac:dyDescent="0.25">
      <c r="B616" t="s">
        <v>14</v>
      </c>
      <c r="F616" s="7">
        <f>+F614-'[1]Base data'!B$2</f>
        <v>517</v>
      </c>
      <c r="G616" s="7">
        <f>+G614-'[1]Base data'!C$2</f>
        <v>479</v>
      </c>
    </row>
    <row r="617" spans="1:25" x14ac:dyDescent="0.25">
      <c r="B617" t="s">
        <v>20</v>
      </c>
    </row>
    <row r="619" spans="1:25" x14ac:dyDescent="0.25">
      <c r="A619" s="6" t="s">
        <v>96</v>
      </c>
      <c r="F619" s="7">
        <f>+'[1]Base data'!B20</f>
        <v>113159</v>
      </c>
      <c r="G619" s="7">
        <f>+'[1]Base data'!F20</f>
        <v>122766</v>
      </c>
      <c r="K619" t="s">
        <v>9</v>
      </c>
    </row>
    <row r="621" spans="1:25" x14ac:dyDescent="0.25">
      <c r="A621" t="s">
        <v>153</v>
      </c>
      <c r="B621">
        <v>21204156401</v>
      </c>
      <c r="C621">
        <v>2156401</v>
      </c>
      <c r="D621">
        <v>212041564</v>
      </c>
      <c r="E621" t="s">
        <v>154</v>
      </c>
      <c r="F621" s="7">
        <v>273</v>
      </c>
      <c r="G621" s="7">
        <v>299</v>
      </c>
      <c r="H621" s="16">
        <v>9.5238095238095233E-2</v>
      </c>
      <c r="I621" t="s">
        <v>96</v>
      </c>
    </row>
    <row r="622" spans="1:25" x14ac:dyDescent="0.25">
      <c r="A622" t="s">
        <v>153</v>
      </c>
      <c r="B622">
        <v>21204156402</v>
      </c>
      <c r="C622">
        <v>2156402</v>
      </c>
      <c r="D622">
        <v>212041564</v>
      </c>
      <c r="E622" t="s">
        <v>154</v>
      </c>
      <c r="F622" s="7">
        <v>271</v>
      </c>
      <c r="G622" s="7">
        <v>297</v>
      </c>
      <c r="H622" s="16">
        <v>9.5940959409594101E-2</v>
      </c>
      <c r="I622" t="s">
        <v>96</v>
      </c>
    </row>
    <row r="623" spans="1:25" x14ac:dyDescent="0.25">
      <c r="A623" t="s">
        <v>153</v>
      </c>
      <c r="B623">
        <v>21204156403</v>
      </c>
      <c r="C623">
        <v>2156403</v>
      </c>
      <c r="D623">
        <v>212041564</v>
      </c>
      <c r="E623" t="s">
        <v>154</v>
      </c>
      <c r="F623" s="7">
        <v>210</v>
      </c>
      <c r="G623" s="7">
        <v>230</v>
      </c>
      <c r="H623" s="16">
        <v>9.5238095238095233E-2</v>
      </c>
      <c r="I623" t="s">
        <v>96</v>
      </c>
    </row>
    <row r="624" spans="1:25" x14ac:dyDescent="0.25">
      <c r="A624" t="s">
        <v>153</v>
      </c>
      <c r="B624">
        <v>21204156404</v>
      </c>
      <c r="C624">
        <v>2156404</v>
      </c>
      <c r="D624">
        <v>212041564</v>
      </c>
      <c r="E624" t="s">
        <v>154</v>
      </c>
      <c r="F624" s="7">
        <v>180</v>
      </c>
      <c r="G624" s="7">
        <v>197</v>
      </c>
      <c r="H624" s="16">
        <v>9.4444444444444442E-2</v>
      </c>
      <c r="I624" t="s">
        <v>96</v>
      </c>
    </row>
    <row r="625" spans="1:12" x14ac:dyDescent="0.25">
      <c r="A625" t="s">
        <v>153</v>
      </c>
      <c r="B625">
        <v>21204156406</v>
      </c>
      <c r="C625">
        <v>2156406</v>
      </c>
      <c r="D625">
        <v>212041564</v>
      </c>
      <c r="E625" t="s">
        <v>154</v>
      </c>
      <c r="F625" s="7">
        <v>228</v>
      </c>
      <c r="G625" s="7">
        <v>250</v>
      </c>
      <c r="H625" s="16">
        <v>9.6491228070175433E-2</v>
      </c>
      <c r="I625" t="s">
        <v>96</v>
      </c>
    </row>
    <row r="626" spans="1:12" x14ac:dyDescent="0.25">
      <c r="A626" t="s">
        <v>153</v>
      </c>
      <c r="B626">
        <v>21204156407</v>
      </c>
      <c r="C626">
        <v>2156407</v>
      </c>
      <c r="D626">
        <v>212041564</v>
      </c>
      <c r="E626" t="s">
        <v>154</v>
      </c>
      <c r="F626" s="7">
        <v>172</v>
      </c>
      <c r="G626" s="7">
        <v>189</v>
      </c>
      <c r="H626" s="16">
        <v>9.8837209302325577E-2</v>
      </c>
      <c r="I626" t="s">
        <v>96</v>
      </c>
    </row>
    <row r="627" spans="1:12" x14ac:dyDescent="0.25">
      <c r="A627" t="s">
        <v>153</v>
      </c>
      <c r="B627">
        <v>21204156408</v>
      </c>
      <c r="C627">
        <v>2156408</v>
      </c>
      <c r="D627">
        <v>212041564</v>
      </c>
      <c r="E627" t="s">
        <v>154</v>
      </c>
      <c r="F627" s="7">
        <v>292</v>
      </c>
      <c r="G627" s="7">
        <v>320</v>
      </c>
      <c r="H627" s="16">
        <v>9.5890410958904104E-2</v>
      </c>
      <c r="I627" t="s">
        <v>96</v>
      </c>
    </row>
    <row r="628" spans="1:12" x14ac:dyDescent="0.25">
      <c r="A628" t="s">
        <v>153</v>
      </c>
      <c r="B628">
        <v>21204156409</v>
      </c>
      <c r="C628">
        <v>2156409</v>
      </c>
      <c r="D628">
        <v>212041564</v>
      </c>
      <c r="E628" t="s">
        <v>154</v>
      </c>
      <c r="F628" s="7">
        <v>70</v>
      </c>
      <c r="G628" s="7">
        <v>77</v>
      </c>
      <c r="H628" s="16">
        <v>0.1</v>
      </c>
      <c r="I628" t="s">
        <v>96</v>
      </c>
    </row>
    <row r="629" spans="1:12" x14ac:dyDescent="0.25">
      <c r="A629" t="s">
        <v>153</v>
      </c>
      <c r="B629">
        <v>21204156410</v>
      </c>
      <c r="C629">
        <v>2156410</v>
      </c>
      <c r="D629">
        <v>212041564</v>
      </c>
      <c r="E629" t="s">
        <v>154</v>
      </c>
      <c r="F629" s="7">
        <v>263</v>
      </c>
      <c r="G629" s="7">
        <v>288</v>
      </c>
      <c r="H629" s="16">
        <v>9.5057034220532313E-2</v>
      </c>
      <c r="I629" t="s">
        <v>96</v>
      </c>
    </row>
    <row r="630" spans="1:12" x14ac:dyDescent="0.25">
      <c r="A630" t="s">
        <v>153</v>
      </c>
      <c r="B630">
        <v>21204156412</v>
      </c>
      <c r="C630">
        <v>2156412</v>
      </c>
      <c r="D630">
        <v>212041564</v>
      </c>
      <c r="E630" t="s">
        <v>154</v>
      </c>
      <c r="F630" s="7">
        <v>320</v>
      </c>
      <c r="G630" s="7">
        <v>351</v>
      </c>
      <c r="H630" s="16">
        <v>9.6875000000000003E-2</v>
      </c>
      <c r="I630" t="s">
        <v>96</v>
      </c>
    </row>
    <row r="631" spans="1:12" x14ac:dyDescent="0.25">
      <c r="A631" t="s">
        <v>153</v>
      </c>
      <c r="B631">
        <v>21204156413</v>
      </c>
      <c r="C631">
        <v>2156413</v>
      </c>
      <c r="D631">
        <v>212041564</v>
      </c>
      <c r="E631" t="s">
        <v>154</v>
      </c>
      <c r="F631" s="7">
        <v>164</v>
      </c>
      <c r="G631" s="7">
        <v>180</v>
      </c>
      <c r="H631" s="16">
        <v>9.7560975609756101E-2</v>
      </c>
      <c r="I631" t="s">
        <v>96</v>
      </c>
    </row>
    <row r="632" spans="1:12" x14ac:dyDescent="0.25">
      <c r="A632" t="s">
        <v>153</v>
      </c>
      <c r="B632">
        <v>21204156414</v>
      </c>
      <c r="C632">
        <v>2156414</v>
      </c>
      <c r="D632">
        <v>212041564</v>
      </c>
      <c r="E632" t="s">
        <v>154</v>
      </c>
      <c r="F632" s="7">
        <v>290</v>
      </c>
      <c r="G632" s="7">
        <v>318</v>
      </c>
      <c r="H632" s="16">
        <v>9.6551724137931033E-2</v>
      </c>
      <c r="I632" t="s">
        <v>96</v>
      </c>
    </row>
    <row r="633" spans="1:12" x14ac:dyDescent="0.25">
      <c r="A633" t="s">
        <v>153</v>
      </c>
      <c r="B633">
        <v>21204156415</v>
      </c>
      <c r="C633">
        <v>2156415</v>
      </c>
      <c r="D633">
        <v>212041564</v>
      </c>
      <c r="E633" t="s">
        <v>154</v>
      </c>
      <c r="F633" s="7">
        <v>606</v>
      </c>
      <c r="G633" s="7">
        <v>665</v>
      </c>
      <c r="H633" s="16">
        <v>9.7359735973597358E-2</v>
      </c>
      <c r="I633" t="s">
        <v>96</v>
      </c>
    </row>
    <row r="634" spans="1:12" x14ac:dyDescent="0.25">
      <c r="A634" t="s">
        <v>153</v>
      </c>
      <c r="B634">
        <v>21204156416</v>
      </c>
      <c r="C634">
        <v>2156416</v>
      </c>
      <c r="D634">
        <v>212041564</v>
      </c>
      <c r="E634" t="s">
        <v>154</v>
      </c>
      <c r="F634" s="7">
        <v>279</v>
      </c>
      <c r="G634" s="7">
        <v>306</v>
      </c>
      <c r="H634" s="16">
        <v>9.6774193548387094E-2</v>
      </c>
      <c r="I634" t="s">
        <v>96</v>
      </c>
    </row>
    <row r="635" spans="1:12" x14ac:dyDescent="0.25">
      <c r="A635" t="s">
        <v>153</v>
      </c>
      <c r="B635">
        <v>21204156417</v>
      </c>
      <c r="C635">
        <v>2156417</v>
      </c>
      <c r="D635">
        <v>212041564</v>
      </c>
      <c r="E635" t="s">
        <v>154</v>
      </c>
      <c r="F635" s="7">
        <v>310</v>
      </c>
      <c r="G635" s="7">
        <v>340</v>
      </c>
      <c r="H635" s="16">
        <v>9.6774193548387094E-2</v>
      </c>
      <c r="I635" t="s">
        <v>96</v>
      </c>
    </row>
    <row r="636" spans="1:12" x14ac:dyDescent="0.25">
      <c r="A636" t="s">
        <v>153</v>
      </c>
      <c r="B636">
        <v>21204156419</v>
      </c>
      <c r="C636">
        <v>2156419</v>
      </c>
      <c r="D636">
        <v>212041564</v>
      </c>
      <c r="E636" t="s">
        <v>154</v>
      </c>
      <c r="F636" s="7">
        <v>320</v>
      </c>
      <c r="G636" s="7">
        <v>351</v>
      </c>
      <c r="H636" s="16">
        <v>9.6875000000000003E-2</v>
      </c>
      <c r="I636" t="s">
        <v>96</v>
      </c>
    </row>
    <row r="637" spans="1:12" ht="15.75" thickBot="1" x14ac:dyDescent="0.3">
      <c r="A637" t="s">
        <v>153</v>
      </c>
      <c r="B637">
        <v>21204156420</v>
      </c>
      <c r="C637">
        <v>2156420</v>
      </c>
      <c r="D637">
        <v>212041564</v>
      </c>
      <c r="E637" t="s">
        <v>154</v>
      </c>
      <c r="F637" s="7">
        <v>172</v>
      </c>
      <c r="G637" s="7">
        <v>189</v>
      </c>
      <c r="H637" s="16">
        <v>9.8837209302325577E-2</v>
      </c>
      <c r="I637" t="s">
        <v>96</v>
      </c>
    </row>
    <row r="638" spans="1:12" ht="30.75" customHeight="1" thickTop="1" x14ac:dyDescent="0.25">
      <c r="A638" t="s">
        <v>54</v>
      </c>
      <c r="B638">
        <v>21202129702</v>
      </c>
      <c r="C638">
        <v>2129702</v>
      </c>
      <c r="D638">
        <v>212021297</v>
      </c>
      <c r="E638" t="s">
        <v>109</v>
      </c>
      <c r="F638" s="7">
        <v>203</v>
      </c>
      <c r="G638" s="7">
        <v>223</v>
      </c>
      <c r="H638" s="25"/>
      <c r="I638" t="s">
        <v>96</v>
      </c>
      <c r="J638" s="59" t="s">
        <v>110</v>
      </c>
      <c r="L638" s="8" t="str">
        <f t="shared" ref="L638:L655" si="28">IF(+I638=A638,"x","y")</f>
        <v>y</v>
      </c>
    </row>
    <row r="639" spans="1:12" ht="30.75" customHeight="1" x14ac:dyDescent="0.25">
      <c r="A639" t="s">
        <v>54</v>
      </c>
      <c r="B639">
        <v>21202129703</v>
      </c>
      <c r="C639">
        <v>2129703</v>
      </c>
      <c r="D639">
        <v>212021297</v>
      </c>
      <c r="E639" t="s">
        <v>109</v>
      </c>
      <c r="F639" s="7">
        <v>274</v>
      </c>
      <c r="G639" s="7">
        <v>301</v>
      </c>
      <c r="H639" s="25"/>
      <c r="I639" t="s">
        <v>96</v>
      </c>
      <c r="J639" s="60"/>
      <c r="L639" s="8" t="str">
        <f t="shared" si="28"/>
        <v>y</v>
      </c>
    </row>
    <row r="640" spans="1:12" x14ac:dyDescent="0.25">
      <c r="A640" t="s">
        <v>54</v>
      </c>
      <c r="B640">
        <v>21202129704</v>
      </c>
      <c r="C640">
        <v>2129704</v>
      </c>
      <c r="D640">
        <v>212021297</v>
      </c>
      <c r="E640" t="s">
        <v>109</v>
      </c>
      <c r="F640" s="7">
        <v>309</v>
      </c>
      <c r="G640" s="7">
        <v>339</v>
      </c>
      <c r="I640" t="s">
        <v>96</v>
      </c>
      <c r="J640" s="60"/>
      <c r="L640" s="8" t="str">
        <f t="shared" si="28"/>
        <v>y</v>
      </c>
    </row>
    <row r="641" spans="1:12" x14ac:dyDescent="0.25">
      <c r="A641" t="s">
        <v>54</v>
      </c>
      <c r="B641">
        <v>21202129705</v>
      </c>
      <c r="C641">
        <v>2129705</v>
      </c>
      <c r="D641">
        <v>212021297</v>
      </c>
      <c r="E641" t="s">
        <v>109</v>
      </c>
      <c r="F641" s="7">
        <v>394</v>
      </c>
      <c r="G641" s="7">
        <v>408</v>
      </c>
      <c r="I641" t="s">
        <v>96</v>
      </c>
      <c r="J641" s="60"/>
      <c r="L641" s="8" t="str">
        <f t="shared" si="28"/>
        <v>y</v>
      </c>
    </row>
    <row r="642" spans="1:12" x14ac:dyDescent="0.25">
      <c r="A642" t="s">
        <v>54</v>
      </c>
      <c r="B642">
        <v>21202129719</v>
      </c>
      <c r="C642">
        <v>2129719</v>
      </c>
      <c r="D642">
        <v>212021297</v>
      </c>
      <c r="E642" t="s">
        <v>109</v>
      </c>
      <c r="F642" s="7">
        <v>298</v>
      </c>
      <c r="G642" s="7">
        <v>327</v>
      </c>
      <c r="I642" t="s">
        <v>96</v>
      </c>
      <c r="J642" s="60"/>
      <c r="L642" s="8" t="str">
        <f t="shared" si="28"/>
        <v>y</v>
      </c>
    </row>
    <row r="643" spans="1:12" x14ac:dyDescent="0.25">
      <c r="A643" t="s">
        <v>54</v>
      </c>
      <c r="B643">
        <v>21202129720</v>
      </c>
      <c r="C643">
        <v>2129720</v>
      </c>
      <c r="D643">
        <v>212021297</v>
      </c>
      <c r="E643" t="s">
        <v>109</v>
      </c>
      <c r="F643" s="7">
        <v>8</v>
      </c>
      <c r="G643" s="7">
        <v>9</v>
      </c>
      <c r="I643" t="s">
        <v>96</v>
      </c>
      <c r="J643" s="60"/>
      <c r="L643" s="8" t="str">
        <f t="shared" si="28"/>
        <v>y</v>
      </c>
    </row>
    <row r="644" spans="1:12" ht="15.75" thickBot="1" x14ac:dyDescent="0.3">
      <c r="A644" t="s">
        <v>54</v>
      </c>
      <c r="B644">
        <v>21202129724</v>
      </c>
      <c r="C644">
        <v>2129724</v>
      </c>
      <c r="D644">
        <v>212021297</v>
      </c>
      <c r="E644" t="s">
        <v>109</v>
      </c>
      <c r="F644" s="7">
        <v>198</v>
      </c>
      <c r="G644" s="7">
        <v>217</v>
      </c>
      <c r="I644" t="s">
        <v>96</v>
      </c>
      <c r="J644" s="61"/>
      <c r="L644" s="8" t="str">
        <f t="shared" si="28"/>
        <v>y</v>
      </c>
    </row>
    <row r="645" spans="1:12" ht="15.75" thickTop="1" x14ac:dyDescent="0.25">
      <c r="A645" t="s">
        <v>54</v>
      </c>
      <c r="B645">
        <v>21202145608</v>
      </c>
      <c r="C645">
        <v>2145608</v>
      </c>
      <c r="D645">
        <v>212021456</v>
      </c>
      <c r="E645" t="s">
        <v>111</v>
      </c>
      <c r="F645" s="7">
        <v>174</v>
      </c>
      <c r="G645" s="7">
        <v>191</v>
      </c>
      <c r="I645" t="s">
        <v>96</v>
      </c>
      <c r="J645" s="62" t="s">
        <v>112</v>
      </c>
      <c r="L645" s="8" t="str">
        <f t="shared" si="28"/>
        <v>y</v>
      </c>
    </row>
    <row r="646" spans="1:12" x14ac:dyDescent="0.25">
      <c r="A646" t="s">
        <v>54</v>
      </c>
      <c r="B646">
        <v>21202145609</v>
      </c>
      <c r="C646">
        <v>2145609</v>
      </c>
      <c r="D646">
        <v>212021456</v>
      </c>
      <c r="E646" t="s">
        <v>111</v>
      </c>
      <c r="F646" s="7">
        <v>210</v>
      </c>
      <c r="G646" s="7">
        <v>230</v>
      </c>
      <c r="I646" t="s">
        <v>96</v>
      </c>
      <c r="J646" s="63"/>
      <c r="L646" s="8" t="str">
        <f t="shared" si="28"/>
        <v>y</v>
      </c>
    </row>
    <row r="647" spans="1:12" x14ac:dyDescent="0.25">
      <c r="A647" t="s">
        <v>54</v>
      </c>
      <c r="B647">
        <v>21202145614</v>
      </c>
      <c r="C647">
        <v>2145614</v>
      </c>
      <c r="D647">
        <v>212021456</v>
      </c>
      <c r="E647" t="s">
        <v>111</v>
      </c>
      <c r="F647" s="7">
        <v>314</v>
      </c>
      <c r="G647" s="7">
        <v>344</v>
      </c>
      <c r="I647" t="s">
        <v>96</v>
      </c>
      <c r="J647" s="63"/>
      <c r="L647" s="8" t="str">
        <f t="shared" si="28"/>
        <v>y</v>
      </c>
    </row>
    <row r="648" spans="1:12" x14ac:dyDescent="0.25">
      <c r="A648" t="s">
        <v>54</v>
      </c>
      <c r="B648">
        <v>21202145619</v>
      </c>
      <c r="C648">
        <v>2145619</v>
      </c>
      <c r="D648">
        <v>212021456</v>
      </c>
      <c r="E648" t="s">
        <v>111</v>
      </c>
      <c r="F648" s="7">
        <v>371</v>
      </c>
      <c r="G648" s="7">
        <v>407</v>
      </c>
      <c r="I648" t="s">
        <v>96</v>
      </c>
      <c r="J648" s="63"/>
      <c r="L648" s="8" t="str">
        <f t="shared" si="28"/>
        <v>y</v>
      </c>
    </row>
    <row r="649" spans="1:12" x14ac:dyDescent="0.25">
      <c r="A649" t="s">
        <v>54</v>
      </c>
      <c r="B649">
        <v>21202145628</v>
      </c>
      <c r="C649">
        <v>2145628</v>
      </c>
      <c r="D649">
        <v>212021456</v>
      </c>
      <c r="E649" t="s">
        <v>111</v>
      </c>
      <c r="F649" s="7">
        <v>230</v>
      </c>
      <c r="G649" s="7">
        <v>252</v>
      </c>
      <c r="I649" t="s">
        <v>96</v>
      </c>
      <c r="J649" s="63"/>
      <c r="L649" s="8" t="str">
        <f t="shared" si="28"/>
        <v>y</v>
      </c>
    </row>
    <row r="650" spans="1:12" x14ac:dyDescent="0.25">
      <c r="A650" t="s">
        <v>54</v>
      </c>
      <c r="B650">
        <v>21203145809</v>
      </c>
      <c r="C650">
        <v>2145809</v>
      </c>
      <c r="D650">
        <v>212031458</v>
      </c>
      <c r="E650" t="s">
        <v>113</v>
      </c>
      <c r="F650">
        <v>198</v>
      </c>
      <c r="G650">
        <v>214</v>
      </c>
      <c r="H650">
        <v>8.0808080808080815E-2</v>
      </c>
      <c r="I650" t="s">
        <v>96</v>
      </c>
      <c r="J650" s="63"/>
      <c r="L650" s="8" t="str">
        <f t="shared" si="28"/>
        <v>y</v>
      </c>
    </row>
    <row r="651" spans="1:12" x14ac:dyDescent="0.25">
      <c r="A651" t="s">
        <v>54</v>
      </c>
      <c r="B651">
        <v>21203145813</v>
      </c>
      <c r="C651">
        <v>2145813</v>
      </c>
      <c r="D651">
        <v>212031458</v>
      </c>
      <c r="E651" t="s">
        <v>113</v>
      </c>
      <c r="F651">
        <v>135</v>
      </c>
      <c r="G651">
        <v>148</v>
      </c>
      <c r="H651">
        <v>9.6296296296296297E-2</v>
      </c>
      <c r="I651" t="s">
        <v>96</v>
      </c>
      <c r="J651" s="63"/>
      <c r="L651" s="8" t="str">
        <f t="shared" si="28"/>
        <v>y</v>
      </c>
    </row>
    <row r="652" spans="1:12" x14ac:dyDescent="0.25">
      <c r="A652" t="s">
        <v>54</v>
      </c>
      <c r="B652">
        <v>21203145816</v>
      </c>
      <c r="C652">
        <v>2145816</v>
      </c>
      <c r="D652">
        <v>212031458</v>
      </c>
      <c r="E652" t="s">
        <v>113</v>
      </c>
      <c r="F652">
        <v>307</v>
      </c>
      <c r="G652">
        <v>337</v>
      </c>
      <c r="H652">
        <v>9.7719869706840393E-2</v>
      </c>
      <c r="I652" t="s">
        <v>96</v>
      </c>
      <c r="J652" s="63"/>
      <c r="L652" s="8" t="str">
        <f t="shared" si="28"/>
        <v>y</v>
      </c>
    </row>
    <row r="653" spans="1:12" x14ac:dyDescent="0.25">
      <c r="A653" t="s">
        <v>54</v>
      </c>
      <c r="B653">
        <v>21203145821</v>
      </c>
      <c r="C653">
        <v>2145821</v>
      </c>
      <c r="D653">
        <v>212031458</v>
      </c>
      <c r="E653" t="s">
        <v>113</v>
      </c>
      <c r="F653">
        <v>344</v>
      </c>
      <c r="G653">
        <v>377</v>
      </c>
      <c r="H653">
        <v>9.5930232558139539E-2</v>
      </c>
      <c r="I653" t="s">
        <v>96</v>
      </c>
      <c r="J653" s="63"/>
      <c r="L653" s="8" t="str">
        <f t="shared" si="28"/>
        <v>y</v>
      </c>
    </row>
    <row r="654" spans="1:12" x14ac:dyDescent="0.25">
      <c r="A654" t="s">
        <v>54</v>
      </c>
      <c r="B654">
        <v>21203145822</v>
      </c>
      <c r="C654">
        <v>2145822</v>
      </c>
      <c r="D654">
        <v>212031458</v>
      </c>
      <c r="E654" t="s">
        <v>113</v>
      </c>
      <c r="F654">
        <v>270</v>
      </c>
      <c r="G654">
        <v>296</v>
      </c>
      <c r="H654">
        <v>9.6296296296296297E-2</v>
      </c>
      <c r="I654" t="s">
        <v>96</v>
      </c>
      <c r="J654" s="63"/>
      <c r="L654" s="8" t="str">
        <f t="shared" si="28"/>
        <v>y</v>
      </c>
    </row>
    <row r="655" spans="1:12" ht="15.75" thickBot="1" x14ac:dyDescent="0.3">
      <c r="A655" t="s">
        <v>54</v>
      </c>
      <c r="B655">
        <v>21203145828</v>
      </c>
      <c r="C655">
        <v>2145828</v>
      </c>
      <c r="D655">
        <v>212031458</v>
      </c>
      <c r="E655" t="s">
        <v>113</v>
      </c>
      <c r="F655">
        <v>273</v>
      </c>
      <c r="G655">
        <v>299</v>
      </c>
      <c r="H655">
        <v>9.5238095238095233E-2</v>
      </c>
      <c r="I655" t="s">
        <v>96</v>
      </c>
      <c r="J655" s="64"/>
      <c r="L655" s="8" t="str">
        <f t="shared" si="28"/>
        <v>y</v>
      </c>
    </row>
    <row r="656" spans="1:12" ht="15.75" thickTop="1" x14ac:dyDescent="0.25"/>
    <row r="657" spans="1:15" x14ac:dyDescent="0.25">
      <c r="A657" s="11" t="str">
        <f>+I654</f>
        <v>Holt</v>
      </c>
      <c r="F657" s="39">
        <f>SUM(F621:F655)-F612+F619</f>
        <v>117393</v>
      </c>
      <c r="G657" s="39">
        <f>SUM(G621:G655)-G612+G619</f>
        <v>127428</v>
      </c>
      <c r="J657" t="s">
        <v>13</v>
      </c>
    </row>
    <row r="659" spans="1:15" x14ac:dyDescent="0.25">
      <c r="B659" t="s">
        <v>14</v>
      </c>
      <c r="F659" s="7">
        <f>+F657-'[1]Base data'!B$2</f>
        <v>499</v>
      </c>
      <c r="G659" s="7">
        <f>+G657-'[1]Base data'!C$2</f>
        <v>190</v>
      </c>
    </row>
    <row r="660" spans="1:15" x14ac:dyDescent="0.25">
      <c r="B660" s="15"/>
      <c r="F660" s="7"/>
      <c r="G660" s="7"/>
      <c r="N660" s="7"/>
      <c r="O660" s="7"/>
    </row>
    <row r="661" spans="1:15" x14ac:dyDescent="0.25">
      <c r="B661" s="15" t="s">
        <v>114</v>
      </c>
      <c r="F661" s="7">
        <f>+F612</f>
        <v>4696</v>
      </c>
      <c r="G661" s="7">
        <f>+G612</f>
        <v>5104</v>
      </c>
      <c r="N661" s="7"/>
      <c r="O661" s="7"/>
    </row>
    <row r="662" spans="1:15" x14ac:dyDescent="0.25">
      <c r="B662" s="15"/>
      <c r="F662" s="7"/>
      <c r="G662" s="7"/>
      <c r="N662" s="7"/>
      <c r="O662" s="7"/>
    </row>
    <row r="664" spans="1:15" x14ac:dyDescent="0.25">
      <c r="A664" s="6" t="str">
        <f>+I668</f>
        <v>Kooyong</v>
      </c>
      <c r="F664" s="7">
        <f>+'[1]Base data'!B37</f>
        <v>113586</v>
      </c>
      <c r="G664" s="7">
        <f>+'[1]Base data'!F37</f>
        <v>124455</v>
      </c>
      <c r="K664" t="s">
        <v>9</v>
      </c>
    </row>
    <row r="667" spans="1:15" x14ac:dyDescent="0.25">
      <c r="A667" t="s">
        <v>115</v>
      </c>
      <c r="B667" s="15" t="s">
        <v>215</v>
      </c>
      <c r="F667" s="7">
        <v>8901</v>
      </c>
      <c r="G667" s="7">
        <v>9586</v>
      </c>
      <c r="I667" t="s">
        <v>116</v>
      </c>
      <c r="L667" s="8" t="str">
        <f t="shared" ref="L667:L668" si="29">IF(+I667=A667,"x","y")</f>
        <v>y</v>
      </c>
      <c r="M667" t="str">
        <f t="shared" ref="M667:M668" si="30">LEFT(B667,LEN(B667)-5)</f>
        <v>Glen Iris - Eas</v>
      </c>
    </row>
    <row r="668" spans="1:15" ht="15" customHeight="1" thickBot="1" x14ac:dyDescent="0.3">
      <c r="A668" t="s">
        <v>115</v>
      </c>
      <c r="B668" s="15" t="s">
        <v>216</v>
      </c>
      <c r="F668">
        <v>5466</v>
      </c>
      <c r="G668">
        <v>5967</v>
      </c>
      <c r="I668" t="s">
        <v>116</v>
      </c>
      <c r="L668" s="8" t="str">
        <f t="shared" si="29"/>
        <v>y</v>
      </c>
      <c r="M668" t="str">
        <f t="shared" si="30"/>
        <v>Ashburton (Vic.</v>
      </c>
    </row>
    <row r="669" spans="1:15" ht="15.75" thickBot="1" x14ac:dyDescent="0.3">
      <c r="F669" s="19">
        <f>+F668+F667</f>
        <v>14367</v>
      </c>
      <c r="G669" s="19">
        <f>+G668+G667</f>
        <v>15553</v>
      </c>
    </row>
    <row r="671" spans="1:15" x14ac:dyDescent="0.25">
      <c r="A671" s="11" t="str">
        <f>+A664</f>
        <v>Kooyong</v>
      </c>
      <c r="F671" s="39">
        <f>+F664+F669-F675-F676</f>
        <v>117016</v>
      </c>
      <c r="G671" s="39">
        <f>+G664+G669-G675-G676</f>
        <v>128011</v>
      </c>
      <c r="J671" t="s">
        <v>13</v>
      </c>
    </row>
    <row r="673" spans="1:12" x14ac:dyDescent="0.25">
      <c r="B673" t="s">
        <v>14</v>
      </c>
      <c r="F673" s="7">
        <f>+F671-'[1]Base data'!B$2</f>
        <v>122</v>
      </c>
      <c r="G673" s="7">
        <f>+G671-'[1]Base data'!C$2</f>
        <v>773</v>
      </c>
    </row>
    <row r="674" spans="1:12" x14ac:dyDescent="0.25">
      <c r="B674" t="s">
        <v>117</v>
      </c>
      <c r="F674" s="7"/>
      <c r="G674" s="7"/>
    </row>
    <row r="675" spans="1:12" x14ac:dyDescent="0.25">
      <c r="B675" s="15" t="s">
        <v>217</v>
      </c>
      <c r="F675" s="7">
        <v>3879</v>
      </c>
      <c r="G675" s="7">
        <v>4255</v>
      </c>
    </row>
    <row r="676" spans="1:12" ht="15.75" thickBot="1" x14ac:dyDescent="0.3">
      <c r="B676" s="15" t="s">
        <v>218</v>
      </c>
      <c r="F676" s="7">
        <v>7058</v>
      </c>
      <c r="G676" s="7">
        <v>7742</v>
      </c>
    </row>
    <row r="677" spans="1:12" ht="15.75" thickBot="1" x14ac:dyDescent="0.3">
      <c r="F677" s="19">
        <f>+F675+F676</f>
        <v>10937</v>
      </c>
      <c r="G677" s="19">
        <f>+G675+G676</f>
        <v>11997</v>
      </c>
    </row>
    <row r="680" spans="1:12" x14ac:dyDescent="0.25">
      <c r="A680" s="6" t="s">
        <v>118</v>
      </c>
      <c r="F680" s="7">
        <f>+'[1]Base data'!B44</f>
        <v>113398</v>
      </c>
      <c r="G680" s="7">
        <f>+'[1]Base data'!F44</f>
        <v>123796</v>
      </c>
      <c r="K680" t="s">
        <v>9</v>
      </c>
    </row>
    <row r="682" spans="1:12" ht="15.75" thickBot="1" x14ac:dyDescent="0.3"/>
    <row r="683" spans="1:12" ht="15.75" thickTop="1" x14ac:dyDescent="0.25">
      <c r="A683" t="s">
        <v>119</v>
      </c>
      <c r="B683">
        <v>21201154801</v>
      </c>
      <c r="C683">
        <v>2154801</v>
      </c>
      <c r="D683">
        <v>212011548</v>
      </c>
      <c r="E683" t="s">
        <v>120</v>
      </c>
      <c r="F683" s="7">
        <v>244</v>
      </c>
      <c r="G683" s="7">
        <v>268</v>
      </c>
      <c r="I683" t="s">
        <v>118</v>
      </c>
      <c r="J683" s="59" t="s">
        <v>121</v>
      </c>
      <c r="L683" s="8" t="str">
        <f t="shared" ref="L683:L704" si="31">IF(+I683=A683,"x","y")</f>
        <v>y</v>
      </c>
    </row>
    <row r="684" spans="1:12" x14ac:dyDescent="0.25">
      <c r="A684" t="s">
        <v>119</v>
      </c>
      <c r="B684">
        <v>21201154802</v>
      </c>
      <c r="C684">
        <v>2154802</v>
      </c>
      <c r="D684">
        <v>212011548</v>
      </c>
      <c r="E684" t="s">
        <v>120</v>
      </c>
      <c r="F684" s="7">
        <v>210</v>
      </c>
      <c r="G684" s="7">
        <v>217</v>
      </c>
      <c r="I684" t="s">
        <v>118</v>
      </c>
      <c r="J684" s="60"/>
      <c r="L684" s="8" t="str">
        <f t="shared" si="31"/>
        <v>y</v>
      </c>
    </row>
    <row r="685" spans="1:12" x14ac:dyDescent="0.25">
      <c r="A685" t="s">
        <v>119</v>
      </c>
      <c r="B685">
        <v>21201154803</v>
      </c>
      <c r="C685">
        <v>2154803</v>
      </c>
      <c r="D685">
        <v>212011548</v>
      </c>
      <c r="E685" t="s">
        <v>120</v>
      </c>
      <c r="F685" s="7">
        <v>277</v>
      </c>
      <c r="G685" s="7">
        <v>304</v>
      </c>
      <c r="I685" t="s">
        <v>118</v>
      </c>
      <c r="J685" s="60"/>
      <c r="L685" s="8" t="str">
        <f t="shared" si="31"/>
        <v>y</v>
      </c>
    </row>
    <row r="686" spans="1:12" x14ac:dyDescent="0.25">
      <c r="A686" t="s">
        <v>119</v>
      </c>
      <c r="B686">
        <v>21201154804</v>
      </c>
      <c r="C686">
        <v>2154804</v>
      </c>
      <c r="D686">
        <v>212011548</v>
      </c>
      <c r="E686" t="s">
        <v>120</v>
      </c>
      <c r="F686" s="7">
        <v>406</v>
      </c>
      <c r="G686" s="7">
        <v>445</v>
      </c>
      <c r="I686" t="s">
        <v>118</v>
      </c>
      <c r="J686" s="60"/>
      <c r="L686" s="8" t="str">
        <f t="shared" si="31"/>
        <v>y</v>
      </c>
    </row>
    <row r="687" spans="1:12" x14ac:dyDescent="0.25">
      <c r="A687" t="s">
        <v>119</v>
      </c>
      <c r="B687">
        <v>21201154805</v>
      </c>
      <c r="C687">
        <v>2154805</v>
      </c>
      <c r="D687">
        <v>212011548</v>
      </c>
      <c r="E687" t="s">
        <v>120</v>
      </c>
      <c r="F687" s="7">
        <v>350</v>
      </c>
      <c r="G687" s="7">
        <v>384</v>
      </c>
      <c r="I687" t="s">
        <v>118</v>
      </c>
      <c r="J687" s="60"/>
      <c r="L687" s="8" t="str">
        <f t="shared" si="31"/>
        <v>y</v>
      </c>
    </row>
    <row r="688" spans="1:12" x14ac:dyDescent="0.25">
      <c r="A688" t="s">
        <v>119</v>
      </c>
      <c r="B688">
        <v>21201154806</v>
      </c>
      <c r="C688">
        <v>2154806</v>
      </c>
      <c r="D688">
        <v>212011548</v>
      </c>
      <c r="E688" t="s">
        <v>120</v>
      </c>
      <c r="F688" s="7">
        <v>482</v>
      </c>
      <c r="G688" s="7">
        <v>529</v>
      </c>
      <c r="I688" t="s">
        <v>118</v>
      </c>
      <c r="J688" s="60"/>
      <c r="L688" s="8" t="str">
        <f t="shared" si="31"/>
        <v>y</v>
      </c>
    </row>
    <row r="689" spans="1:12" x14ac:dyDescent="0.25">
      <c r="A689" t="s">
        <v>119</v>
      </c>
      <c r="B689">
        <v>21201154807</v>
      </c>
      <c r="C689">
        <v>2154807</v>
      </c>
      <c r="D689">
        <v>212011548</v>
      </c>
      <c r="E689" t="s">
        <v>120</v>
      </c>
      <c r="F689" s="7">
        <v>201</v>
      </c>
      <c r="G689" s="7">
        <v>220</v>
      </c>
      <c r="I689" t="s">
        <v>118</v>
      </c>
      <c r="J689" s="60"/>
      <c r="L689" s="8" t="str">
        <f t="shared" si="31"/>
        <v>y</v>
      </c>
    </row>
    <row r="690" spans="1:12" x14ac:dyDescent="0.25">
      <c r="A690" t="s">
        <v>119</v>
      </c>
      <c r="B690">
        <v>21201154810</v>
      </c>
      <c r="C690">
        <v>2154810</v>
      </c>
      <c r="D690">
        <v>212011548</v>
      </c>
      <c r="E690" t="s">
        <v>120</v>
      </c>
      <c r="F690" s="7">
        <v>267</v>
      </c>
      <c r="G690" s="7">
        <v>293</v>
      </c>
      <c r="I690" t="s">
        <v>118</v>
      </c>
      <c r="J690" s="60"/>
      <c r="L690" s="8" t="str">
        <f t="shared" si="31"/>
        <v>y</v>
      </c>
    </row>
    <row r="691" spans="1:12" x14ac:dyDescent="0.25">
      <c r="A691" t="s">
        <v>119</v>
      </c>
      <c r="B691">
        <v>21201154811</v>
      </c>
      <c r="C691">
        <v>2154811</v>
      </c>
      <c r="D691">
        <v>212011548</v>
      </c>
      <c r="E691" t="s">
        <v>120</v>
      </c>
      <c r="F691" s="7">
        <v>338</v>
      </c>
      <c r="G691" s="7">
        <v>371</v>
      </c>
      <c r="I691" t="s">
        <v>118</v>
      </c>
      <c r="J691" s="60"/>
      <c r="L691" s="8" t="str">
        <f t="shared" si="31"/>
        <v>y</v>
      </c>
    </row>
    <row r="692" spans="1:12" x14ac:dyDescent="0.25">
      <c r="A692" t="s">
        <v>119</v>
      </c>
      <c r="B692">
        <v>21201154812</v>
      </c>
      <c r="C692">
        <v>2154812</v>
      </c>
      <c r="D692">
        <v>212011548</v>
      </c>
      <c r="E692" t="s">
        <v>120</v>
      </c>
      <c r="F692" s="7">
        <v>155</v>
      </c>
      <c r="G692" s="7">
        <v>170</v>
      </c>
      <c r="I692" t="s">
        <v>118</v>
      </c>
      <c r="J692" s="60"/>
      <c r="L692" s="8" t="str">
        <f t="shared" si="31"/>
        <v>y</v>
      </c>
    </row>
    <row r="693" spans="1:12" x14ac:dyDescent="0.25">
      <c r="A693" t="s">
        <v>119</v>
      </c>
      <c r="B693">
        <v>21201154814</v>
      </c>
      <c r="C693">
        <v>2154814</v>
      </c>
      <c r="D693">
        <v>212011548</v>
      </c>
      <c r="E693" t="s">
        <v>120</v>
      </c>
      <c r="F693" s="7">
        <v>245</v>
      </c>
      <c r="G693" s="7">
        <v>269</v>
      </c>
      <c r="I693" t="s">
        <v>118</v>
      </c>
      <c r="J693" s="60"/>
      <c r="L693" s="8" t="str">
        <f t="shared" si="31"/>
        <v>y</v>
      </c>
    </row>
    <row r="694" spans="1:12" x14ac:dyDescent="0.25">
      <c r="A694" t="s">
        <v>119</v>
      </c>
      <c r="B694">
        <v>21201154815</v>
      </c>
      <c r="C694">
        <v>2154815</v>
      </c>
      <c r="D694">
        <v>212011548</v>
      </c>
      <c r="E694" t="s">
        <v>120</v>
      </c>
      <c r="F694" s="7">
        <v>209</v>
      </c>
      <c r="G694" s="7">
        <v>229</v>
      </c>
      <c r="I694" t="s">
        <v>118</v>
      </c>
      <c r="J694" s="60"/>
      <c r="L694" s="8" t="str">
        <f t="shared" si="31"/>
        <v>y</v>
      </c>
    </row>
    <row r="695" spans="1:12" x14ac:dyDescent="0.25">
      <c r="A695" t="s">
        <v>119</v>
      </c>
      <c r="B695">
        <v>21201154816</v>
      </c>
      <c r="C695">
        <v>2154816</v>
      </c>
      <c r="D695">
        <v>212011548</v>
      </c>
      <c r="E695" t="s">
        <v>120</v>
      </c>
      <c r="F695" s="7">
        <v>427</v>
      </c>
      <c r="G695" s="7">
        <v>468</v>
      </c>
      <c r="I695" t="s">
        <v>118</v>
      </c>
      <c r="J695" s="60"/>
      <c r="L695" s="8" t="str">
        <f t="shared" si="31"/>
        <v>y</v>
      </c>
    </row>
    <row r="696" spans="1:12" x14ac:dyDescent="0.25">
      <c r="A696" t="s">
        <v>119</v>
      </c>
      <c r="B696">
        <v>21201154817</v>
      </c>
      <c r="C696">
        <v>2154817</v>
      </c>
      <c r="D696">
        <v>212011548</v>
      </c>
      <c r="E696" t="s">
        <v>120</v>
      </c>
      <c r="F696" s="7">
        <v>278</v>
      </c>
      <c r="G696" s="7">
        <v>305</v>
      </c>
      <c r="I696" t="s">
        <v>118</v>
      </c>
      <c r="J696" s="60"/>
      <c r="L696" s="8" t="str">
        <f t="shared" si="31"/>
        <v>y</v>
      </c>
    </row>
    <row r="697" spans="1:12" x14ac:dyDescent="0.25">
      <c r="A697" t="s">
        <v>119</v>
      </c>
      <c r="B697">
        <v>21201154818</v>
      </c>
      <c r="C697">
        <v>2154818</v>
      </c>
      <c r="D697">
        <v>212011548</v>
      </c>
      <c r="E697" t="s">
        <v>120</v>
      </c>
      <c r="F697" s="7">
        <v>306</v>
      </c>
      <c r="G697" s="7">
        <v>336</v>
      </c>
      <c r="I697" t="s">
        <v>118</v>
      </c>
      <c r="J697" s="60"/>
      <c r="L697" s="8" t="str">
        <f t="shared" si="31"/>
        <v>y</v>
      </c>
    </row>
    <row r="698" spans="1:12" x14ac:dyDescent="0.25">
      <c r="A698" t="s">
        <v>119</v>
      </c>
      <c r="B698">
        <v>21201154819</v>
      </c>
      <c r="C698">
        <v>2154819</v>
      </c>
      <c r="D698">
        <v>212011548</v>
      </c>
      <c r="E698" t="s">
        <v>120</v>
      </c>
      <c r="F698" s="7">
        <v>192</v>
      </c>
      <c r="G698" s="7">
        <v>211</v>
      </c>
      <c r="I698" t="s">
        <v>118</v>
      </c>
      <c r="J698" s="60"/>
      <c r="L698" s="8" t="str">
        <f t="shared" si="31"/>
        <v>y</v>
      </c>
    </row>
    <row r="699" spans="1:12" x14ac:dyDescent="0.25">
      <c r="A699" t="s">
        <v>119</v>
      </c>
      <c r="B699">
        <v>21201154820</v>
      </c>
      <c r="C699">
        <v>2154820</v>
      </c>
      <c r="D699">
        <v>212011548</v>
      </c>
      <c r="E699" t="s">
        <v>120</v>
      </c>
      <c r="F699" s="7">
        <v>123</v>
      </c>
      <c r="G699" s="7">
        <v>135</v>
      </c>
      <c r="I699" t="s">
        <v>118</v>
      </c>
      <c r="J699" s="60"/>
      <c r="L699" s="8" t="str">
        <f t="shared" si="31"/>
        <v>y</v>
      </c>
    </row>
    <row r="700" spans="1:12" x14ac:dyDescent="0.25">
      <c r="A700" t="s">
        <v>119</v>
      </c>
      <c r="B700">
        <v>21201154821</v>
      </c>
      <c r="C700">
        <v>2154821</v>
      </c>
      <c r="D700">
        <v>212011548</v>
      </c>
      <c r="E700" t="s">
        <v>120</v>
      </c>
      <c r="F700" s="7">
        <v>304</v>
      </c>
      <c r="G700" s="7">
        <v>333</v>
      </c>
      <c r="I700" t="s">
        <v>118</v>
      </c>
      <c r="J700" s="60"/>
      <c r="L700" s="8" t="str">
        <f t="shared" si="31"/>
        <v>y</v>
      </c>
    </row>
    <row r="701" spans="1:12" x14ac:dyDescent="0.25">
      <c r="A701" t="s">
        <v>119</v>
      </c>
      <c r="B701">
        <v>21201154822</v>
      </c>
      <c r="C701">
        <v>2154822</v>
      </c>
      <c r="D701">
        <v>212011548</v>
      </c>
      <c r="E701" t="s">
        <v>120</v>
      </c>
      <c r="F701" s="7">
        <v>179</v>
      </c>
      <c r="G701" s="7">
        <v>196</v>
      </c>
      <c r="I701" t="s">
        <v>118</v>
      </c>
      <c r="J701" s="60"/>
      <c r="L701" s="8" t="str">
        <f t="shared" si="31"/>
        <v>y</v>
      </c>
    </row>
    <row r="702" spans="1:12" x14ac:dyDescent="0.25">
      <c r="A702" t="s">
        <v>119</v>
      </c>
      <c r="B702">
        <v>21201154823</v>
      </c>
      <c r="C702">
        <v>2154823</v>
      </c>
      <c r="D702">
        <v>212011548</v>
      </c>
      <c r="E702" t="s">
        <v>120</v>
      </c>
      <c r="F702" s="7">
        <v>334</v>
      </c>
      <c r="G702" s="7">
        <v>366</v>
      </c>
      <c r="I702" t="s">
        <v>118</v>
      </c>
      <c r="J702" s="60"/>
      <c r="L702" s="8" t="str">
        <f t="shared" si="31"/>
        <v>y</v>
      </c>
    </row>
    <row r="703" spans="1:12" x14ac:dyDescent="0.25">
      <c r="A703" t="s">
        <v>119</v>
      </c>
      <c r="B703">
        <v>21201154824</v>
      </c>
      <c r="C703">
        <v>2154824</v>
      </c>
      <c r="D703">
        <v>212011548</v>
      </c>
      <c r="E703" t="s">
        <v>120</v>
      </c>
      <c r="F703" s="7">
        <v>319</v>
      </c>
      <c r="G703" s="7">
        <v>350</v>
      </c>
      <c r="I703" t="s">
        <v>118</v>
      </c>
      <c r="J703" s="60"/>
      <c r="L703" s="8" t="str">
        <f t="shared" si="31"/>
        <v>y</v>
      </c>
    </row>
    <row r="704" spans="1:12" ht="15.75" thickBot="1" x14ac:dyDescent="0.3">
      <c r="A704" t="s">
        <v>119</v>
      </c>
      <c r="B704">
        <v>21201154826</v>
      </c>
      <c r="C704">
        <v>2154826</v>
      </c>
      <c r="D704">
        <v>212011548</v>
      </c>
      <c r="E704" t="s">
        <v>120</v>
      </c>
      <c r="F704" s="7">
        <v>213</v>
      </c>
      <c r="G704" s="7">
        <v>234</v>
      </c>
      <c r="I704" t="s">
        <v>118</v>
      </c>
      <c r="J704" s="61"/>
      <c r="L704" s="8" t="str">
        <f t="shared" si="31"/>
        <v>y</v>
      </c>
    </row>
    <row r="705" spans="1:13" ht="16.5" thickTop="1" thickBot="1" x14ac:dyDescent="0.3">
      <c r="F705" s="19">
        <v>6059</v>
      </c>
      <c r="G705" s="19">
        <v>6633</v>
      </c>
    </row>
    <row r="707" spans="1:13" x14ac:dyDescent="0.25">
      <c r="A707" s="11" t="str">
        <f>+A680</f>
        <v>Monash</v>
      </c>
      <c r="F707" s="39">
        <f>+F705+F680</f>
        <v>119457</v>
      </c>
      <c r="G707" s="39">
        <f>+G705+G680</f>
        <v>130429</v>
      </c>
      <c r="J707" t="s">
        <v>13</v>
      </c>
    </row>
    <row r="709" spans="1:13" x14ac:dyDescent="0.25">
      <c r="B709" t="s">
        <v>14</v>
      </c>
      <c r="F709" s="7">
        <f>+F707-'[1]Base data'!B$2</f>
        <v>2563</v>
      </c>
      <c r="G709" s="7">
        <f>+G707-'[1]Base data'!C$2</f>
        <v>3191</v>
      </c>
    </row>
    <row r="710" spans="1:13" x14ac:dyDescent="0.25">
      <c r="B710" t="s">
        <v>20</v>
      </c>
    </row>
    <row r="713" spans="1:13" x14ac:dyDescent="0.25">
      <c r="A713" s="41" t="s">
        <v>122</v>
      </c>
      <c r="B713" s="15"/>
      <c r="F713" s="7"/>
      <c r="G713" s="7"/>
      <c r="K713" s="23"/>
    </row>
    <row r="714" spans="1:13" x14ac:dyDescent="0.25">
      <c r="A714" t="s">
        <v>75</v>
      </c>
      <c r="B714" s="15" t="s">
        <v>219</v>
      </c>
      <c r="F714" s="7">
        <v>962</v>
      </c>
      <c r="G714" s="7">
        <v>1055</v>
      </c>
      <c r="I714" t="s">
        <v>122</v>
      </c>
      <c r="K714">
        <v>13</v>
      </c>
      <c r="L714" s="8" t="str">
        <f t="shared" ref="L714:L777" si="32">IF(+I714=A714,"x","y")</f>
        <v>y</v>
      </c>
      <c r="M714" t="str">
        <f t="shared" ref="M714:M725" si="33">LEFT(B714,LEN(B714)-5)</f>
        <v>Blackburn Sout</v>
      </c>
    </row>
    <row r="715" spans="1:13" x14ac:dyDescent="0.25">
      <c r="A715" t="s">
        <v>75</v>
      </c>
      <c r="B715" s="15" t="s">
        <v>220</v>
      </c>
      <c r="F715" s="7">
        <v>2221</v>
      </c>
      <c r="G715" s="7">
        <v>2436</v>
      </c>
      <c r="H715" s="22"/>
      <c r="I715" t="s">
        <v>122</v>
      </c>
      <c r="K715">
        <v>2</v>
      </c>
      <c r="L715" s="8" t="str">
        <f t="shared" si="32"/>
        <v>y</v>
      </c>
      <c r="M715" t="str">
        <f t="shared" si="33"/>
        <v>Blackbur</v>
      </c>
    </row>
    <row r="716" spans="1:13" x14ac:dyDescent="0.25">
      <c r="A716" t="s">
        <v>75</v>
      </c>
      <c r="B716" s="15" t="s">
        <v>221</v>
      </c>
      <c r="F716" s="7">
        <v>6955</v>
      </c>
      <c r="G716" s="7">
        <v>7632</v>
      </c>
      <c r="I716" t="s">
        <v>122</v>
      </c>
      <c r="K716">
        <v>12</v>
      </c>
      <c r="L716" s="8" t="str">
        <f t="shared" si="32"/>
        <v>y</v>
      </c>
      <c r="M716" t="str">
        <f t="shared" si="33"/>
        <v>Forest Hil</v>
      </c>
    </row>
    <row r="717" spans="1:13" x14ac:dyDescent="0.25">
      <c r="A717" t="s">
        <v>75</v>
      </c>
      <c r="B717" s="15" t="s">
        <v>189</v>
      </c>
      <c r="F717" s="7">
        <v>6319</v>
      </c>
      <c r="G717" s="7">
        <v>6933</v>
      </c>
      <c r="I717" t="s">
        <v>122</v>
      </c>
      <c r="K717">
        <v>6</v>
      </c>
      <c r="L717" s="8" t="str">
        <f t="shared" si="32"/>
        <v>y</v>
      </c>
      <c r="M717" t="str">
        <f t="shared" si="33"/>
        <v>Mitcham (Vic.</v>
      </c>
    </row>
    <row r="718" spans="1:13" x14ac:dyDescent="0.25">
      <c r="A718" t="s">
        <v>75</v>
      </c>
      <c r="B718" s="15" t="s">
        <v>190</v>
      </c>
      <c r="F718" s="7">
        <v>3029</v>
      </c>
      <c r="G718" s="7">
        <v>3321</v>
      </c>
      <c r="I718" t="s">
        <v>122</v>
      </c>
      <c r="K718">
        <v>7</v>
      </c>
      <c r="L718" s="8" t="str">
        <f t="shared" si="32"/>
        <v>y</v>
      </c>
      <c r="M718" t="str">
        <f t="shared" si="33"/>
        <v>Nunawadin</v>
      </c>
    </row>
    <row r="719" spans="1:13" x14ac:dyDescent="0.25">
      <c r="A719" t="s">
        <v>75</v>
      </c>
      <c r="B719" s="15" t="s">
        <v>222</v>
      </c>
      <c r="F719" s="7">
        <v>7862</v>
      </c>
      <c r="G719" s="7">
        <v>8624</v>
      </c>
      <c r="I719" t="s">
        <v>122</v>
      </c>
      <c r="K719">
        <v>15</v>
      </c>
      <c r="L719" s="8" t="str">
        <f t="shared" si="32"/>
        <v>y</v>
      </c>
      <c r="M719" t="str">
        <f t="shared" si="33"/>
        <v>Vermont Sout</v>
      </c>
    </row>
    <row r="720" spans="1:13" x14ac:dyDescent="0.25">
      <c r="A720" t="s">
        <v>75</v>
      </c>
      <c r="B720" s="15" t="s">
        <v>223</v>
      </c>
      <c r="F720" s="7">
        <v>6909</v>
      </c>
      <c r="G720" s="7">
        <v>7579</v>
      </c>
      <c r="I720" t="s">
        <v>122</v>
      </c>
      <c r="K720">
        <v>11</v>
      </c>
      <c r="L720" s="8" t="str">
        <f t="shared" si="32"/>
        <v>y</v>
      </c>
      <c r="M720" t="str">
        <f t="shared" si="33"/>
        <v>Vermon</v>
      </c>
    </row>
    <row r="721" spans="1:13" x14ac:dyDescent="0.25">
      <c r="A721" t="s">
        <v>116</v>
      </c>
      <c r="B721" s="15" t="s">
        <v>217</v>
      </c>
      <c r="F721" s="7">
        <v>3879</v>
      </c>
      <c r="G721" s="7">
        <v>4255</v>
      </c>
      <c r="I721" t="s">
        <v>122</v>
      </c>
      <c r="K721">
        <v>5</v>
      </c>
      <c r="L721" s="8" t="str">
        <f t="shared" si="32"/>
        <v>y</v>
      </c>
      <c r="M721" t="str">
        <f t="shared" si="33"/>
        <v>Box Hill Nort</v>
      </c>
    </row>
    <row r="722" spans="1:13" x14ac:dyDescent="0.25">
      <c r="A722" t="s">
        <v>116</v>
      </c>
      <c r="B722" s="15" t="s">
        <v>218</v>
      </c>
      <c r="F722" s="7">
        <v>7058</v>
      </c>
      <c r="G722" s="7">
        <v>7742</v>
      </c>
      <c r="I722" t="s">
        <v>122</v>
      </c>
      <c r="K722">
        <v>10</v>
      </c>
      <c r="L722" s="8" t="str">
        <f t="shared" si="32"/>
        <v>y</v>
      </c>
      <c r="M722" t="str">
        <f t="shared" si="33"/>
        <v>Surrey Hills (East) - Mont Alber</v>
      </c>
    </row>
    <row r="723" spans="1:13" x14ac:dyDescent="0.25">
      <c r="A723" t="s">
        <v>80</v>
      </c>
      <c r="B723" s="15" t="s">
        <v>220</v>
      </c>
      <c r="F723" s="7">
        <v>8529</v>
      </c>
      <c r="G723" s="7">
        <v>9357</v>
      </c>
      <c r="H723" s="22"/>
      <c r="I723" t="s">
        <v>122</v>
      </c>
      <c r="K723">
        <v>1</v>
      </c>
      <c r="L723" s="8" t="str">
        <f t="shared" si="32"/>
        <v>y</v>
      </c>
      <c r="M723" t="str">
        <f t="shared" si="33"/>
        <v>Blackbur</v>
      </c>
    </row>
    <row r="724" spans="1:13" x14ac:dyDescent="0.25">
      <c r="A724" t="s">
        <v>80</v>
      </c>
      <c r="B724" s="15" t="s">
        <v>217</v>
      </c>
      <c r="F724" s="7">
        <v>7129</v>
      </c>
      <c r="G724" s="7">
        <v>7819</v>
      </c>
      <c r="H724" s="22"/>
      <c r="I724" t="s">
        <v>122</v>
      </c>
      <c r="K724">
        <v>4</v>
      </c>
      <c r="L724" s="8" t="str">
        <f t="shared" si="32"/>
        <v>y</v>
      </c>
      <c r="M724" t="str">
        <f t="shared" si="33"/>
        <v>Box Hill Nort</v>
      </c>
    </row>
    <row r="725" spans="1:13" x14ac:dyDescent="0.25">
      <c r="A725" t="s">
        <v>80</v>
      </c>
      <c r="B725" s="15" t="s">
        <v>224</v>
      </c>
      <c r="F725" s="7">
        <v>1792</v>
      </c>
      <c r="G725" s="7">
        <v>1966</v>
      </c>
      <c r="I725" t="s">
        <v>122</v>
      </c>
      <c r="K725">
        <v>8</v>
      </c>
      <c r="L725" s="8" t="str">
        <f t="shared" si="32"/>
        <v>y</v>
      </c>
      <c r="M725" t="str">
        <f t="shared" si="33"/>
        <v>Box Hil</v>
      </c>
    </row>
    <row r="726" spans="1:13" x14ac:dyDescent="0.25">
      <c r="A726" s="30" t="s">
        <v>122</v>
      </c>
      <c r="B726" s="31" t="s">
        <v>219</v>
      </c>
      <c r="C726" s="30"/>
      <c r="D726" s="30"/>
      <c r="E726" s="30"/>
      <c r="F726" s="32">
        <v>6108</v>
      </c>
      <c r="G726" s="32">
        <v>6701</v>
      </c>
      <c r="H726" s="30"/>
      <c r="I726" s="30" t="s">
        <v>122</v>
      </c>
      <c r="K726">
        <v>14</v>
      </c>
      <c r="L726" s="8" t="str">
        <f t="shared" si="32"/>
        <v>x</v>
      </c>
    </row>
    <row r="727" spans="1:13" x14ac:dyDescent="0.25">
      <c r="A727" s="30" t="s">
        <v>122</v>
      </c>
      <c r="B727" s="31" t="s">
        <v>220</v>
      </c>
      <c r="C727" s="30"/>
      <c r="D727" s="30"/>
      <c r="E727" s="30"/>
      <c r="F727" s="32">
        <v>4038</v>
      </c>
      <c r="G727" s="32">
        <v>4416</v>
      </c>
      <c r="H727" s="30"/>
      <c r="I727" s="30" t="s">
        <v>122</v>
      </c>
      <c r="K727">
        <v>3</v>
      </c>
      <c r="L727" s="8" t="str">
        <f t="shared" si="32"/>
        <v>x</v>
      </c>
    </row>
    <row r="728" spans="1:13" x14ac:dyDescent="0.25">
      <c r="A728" s="30" t="s">
        <v>122</v>
      </c>
      <c r="B728" s="31" t="s">
        <v>224</v>
      </c>
      <c r="C728" s="30"/>
      <c r="D728" s="30"/>
      <c r="E728" s="30"/>
      <c r="F728" s="32">
        <v>9443</v>
      </c>
      <c r="G728" s="32">
        <v>10328</v>
      </c>
      <c r="H728" s="30"/>
      <c r="I728" s="30" t="s">
        <v>122</v>
      </c>
      <c r="K728">
        <v>9</v>
      </c>
      <c r="L728" s="8" t="str">
        <f t="shared" si="32"/>
        <v>x</v>
      </c>
    </row>
    <row r="729" spans="1:13" x14ac:dyDescent="0.25">
      <c r="A729" s="30" t="s">
        <v>122</v>
      </c>
      <c r="B729" s="31" t="s">
        <v>225</v>
      </c>
      <c r="C729" s="30"/>
      <c r="D729" s="30"/>
      <c r="E729" s="30"/>
      <c r="F729" s="32">
        <v>6947</v>
      </c>
      <c r="G729" s="32">
        <v>7620</v>
      </c>
      <c r="H729" s="30"/>
      <c r="I729" s="30" t="s">
        <v>122</v>
      </c>
      <c r="K729">
        <v>17</v>
      </c>
      <c r="L729" s="8" t="str">
        <f t="shared" si="32"/>
        <v>x</v>
      </c>
    </row>
    <row r="730" spans="1:13" x14ac:dyDescent="0.25">
      <c r="A730" s="30" t="s">
        <v>122</v>
      </c>
      <c r="B730" s="31" t="s">
        <v>226</v>
      </c>
      <c r="C730" s="30"/>
      <c r="D730" s="30"/>
      <c r="E730" s="30"/>
      <c r="F730" s="32">
        <v>6884</v>
      </c>
      <c r="G730" s="32">
        <v>7552</v>
      </c>
      <c r="H730" s="30"/>
      <c r="I730" s="30" t="s">
        <v>122</v>
      </c>
      <c r="K730">
        <v>16</v>
      </c>
      <c r="L730" s="8" t="str">
        <f t="shared" si="32"/>
        <v>x</v>
      </c>
    </row>
    <row r="731" spans="1:13" x14ac:dyDescent="0.25">
      <c r="A731" s="30" t="s">
        <v>123</v>
      </c>
      <c r="B731" s="30">
        <v>21205132122</v>
      </c>
      <c r="C731" s="30">
        <v>2132122</v>
      </c>
      <c r="D731" s="30">
        <v>212051321</v>
      </c>
      <c r="E731" s="30" t="s">
        <v>124</v>
      </c>
      <c r="F731" s="32">
        <v>245</v>
      </c>
      <c r="G731" s="32">
        <v>269</v>
      </c>
      <c r="H731" s="34">
        <v>9.7959183673469383E-2</v>
      </c>
      <c r="I731" s="30" t="s">
        <v>122</v>
      </c>
      <c r="J731" s="65" t="s">
        <v>125</v>
      </c>
      <c r="L731" s="8" t="str">
        <f t="shared" si="32"/>
        <v>x</v>
      </c>
    </row>
    <row r="732" spans="1:13" x14ac:dyDescent="0.25">
      <c r="A732" s="30" t="s">
        <v>123</v>
      </c>
      <c r="B732" s="30">
        <v>21205132128</v>
      </c>
      <c r="C732" s="30">
        <v>2132128</v>
      </c>
      <c r="D732" s="30">
        <v>212051321</v>
      </c>
      <c r="E732" s="30" t="s">
        <v>124</v>
      </c>
      <c r="F732" s="32">
        <v>249</v>
      </c>
      <c r="G732" s="32">
        <v>273</v>
      </c>
      <c r="H732" s="34">
        <v>9.6385542168674704E-2</v>
      </c>
      <c r="I732" s="30" t="s">
        <v>122</v>
      </c>
      <c r="J732" s="65"/>
      <c r="L732" s="8" t="str">
        <f t="shared" si="32"/>
        <v>x</v>
      </c>
    </row>
    <row r="733" spans="1:13" x14ac:dyDescent="0.25">
      <c r="A733" s="30" t="s">
        <v>123</v>
      </c>
      <c r="B733" s="30">
        <v>21205132129</v>
      </c>
      <c r="C733" s="30">
        <v>2132129</v>
      </c>
      <c r="D733" s="30">
        <v>212051321</v>
      </c>
      <c r="E733" s="30" t="s">
        <v>124</v>
      </c>
      <c r="F733" s="32">
        <v>197</v>
      </c>
      <c r="G733" s="32">
        <v>216</v>
      </c>
      <c r="H733" s="34">
        <v>9.6446700507614211E-2</v>
      </c>
      <c r="I733" s="30" t="s">
        <v>122</v>
      </c>
      <c r="J733" s="65"/>
      <c r="L733" s="8" t="str">
        <f t="shared" si="32"/>
        <v>x</v>
      </c>
    </row>
    <row r="734" spans="1:13" x14ac:dyDescent="0.25">
      <c r="A734" s="30" t="s">
        <v>123</v>
      </c>
      <c r="B734" s="30">
        <v>21205132130</v>
      </c>
      <c r="C734" s="30">
        <v>2132130</v>
      </c>
      <c r="D734" s="30">
        <v>212051321</v>
      </c>
      <c r="E734" s="30" t="s">
        <v>124</v>
      </c>
      <c r="F734" s="32">
        <v>355</v>
      </c>
      <c r="G734" s="32">
        <v>389</v>
      </c>
      <c r="H734" s="34">
        <v>9.5774647887323941E-2</v>
      </c>
      <c r="I734" s="30" t="s">
        <v>122</v>
      </c>
      <c r="J734" s="65"/>
      <c r="L734" s="8" t="str">
        <f t="shared" si="32"/>
        <v>x</v>
      </c>
    </row>
    <row r="735" spans="1:13" x14ac:dyDescent="0.25">
      <c r="A735" s="30" t="s">
        <v>123</v>
      </c>
      <c r="B735" s="30">
        <v>21205132131</v>
      </c>
      <c r="C735" s="30">
        <v>2132131</v>
      </c>
      <c r="D735" s="30">
        <v>212051321</v>
      </c>
      <c r="E735" s="30" t="s">
        <v>124</v>
      </c>
      <c r="F735" s="32">
        <v>325</v>
      </c>
      <c r="G735" s="32">
        <v>357</v>
      </c>
      <c r="H735" s="34">
        <v>9.8461538461538461E-2</v>
      </c>
      <c r="I735" s="30" t="s">
        <v>122</v>
      </c>
      <c r="J735" s="65"/>
      <c r="L735" s="8" t="str">
        <f t="shared" si="32"/>
        <v>x</v>
      </c>
    </row>
    <row r="736" spans="1:13" x14ac:dyDescent="0.25">
      <c r="A736" s="30" t="s">
        <v>123</v>
      </c>
      <c r="B736" s="30">
        <v>21205132132</v>
      </c>
      <c r="C736" s="30">
        <v>2132132</v>
      </c>
      <c r="D736" s="30">
        <v>212051321</v>
      </c>
      <c r="E736" s="30" t="s">
        <v>124</v>
      </c>
      <c r="F736" s="32">
        <v>251</v>
      </c>
      <c r="G736" s="32">
        <v>275</v>
      </c>
      <c r="H736" s="34">
        <v>9.5617529880478086E-2</v>
      </c>
      <c r="I736" s="30" t="s">
        <v>122</v>
      </c>
      <c r="J736" s="65"/>
      <c r="L736" s="8" t="str">
        <f t="shared" si="32"/>
        <v>x</v>
      </c>
    </row>
    <row r="737" spans="1:12" x14ac:dyDescent="0.25">
      <c r="A737" s="30" t="s">
        <v>123</v>
      </c>
      <c r="B737" s="30">
        <v>21205132134</v>
      </c>
      <c r="C737" s="30">
        <v>2132134</v>
      </c>
      <c r="D737" s="30">
        <v>212051321</v>
      </c>
      <c r="E737" s="30" t="s">
        <v>124</v>
      </c>
      <c r="F737" s="32">
        <v>233</v>
      </c>
      <c r="G737" s="32">
        <v>256</v>
      </c>
      <c r="H737" s="34">
        <v>9.8712446351931327E-2</v>
      </c>
      <c r="I737" s="30" t="s">
        <v>122</v>
      </c>
      <c r="J737" s="65"/>
      <c r="L737" s="8" t="str">
        <f t="shared" si="32"/>
        <v>x</v>
      </c>
    </row>
    <row r="738" spans="1:12" x14ac:dyDescent="0.25">
      <c r="A738" s="30" t="s">
        <v>123</v>
      </c>
      <c r="B738" s="30">
        <v>21205132135</v>
      </c>
      <c r="C738" s="30">
        <v>2132135</v>
      </c>
      <c r="D738" s="30">
        <v>212051321</v>
      </c>
      <c r="E738" s="30" t="s">
        <v>124</v>
      </c>
      <c r="F738" s="32">
        <v>214</v>
      </c>
      <c r="G738" s="32">
        <v>235</v>
      </c>
      <c r="H738" s="34">
        <v>9.8130841121495324E-2</v>
      </c>
      <c r="I738" s="30" t="s">
        <v>122</v>
      </c>
      <c r="J738" s="65"/>
      <c r="L738" s="8" t="str">
        <f t="shared" si="32"/>
        <v>x</v>
      </c>
    </row>
    <row r="739" spans="1:12" x14ac:dyDescent="0.25">
      <c r="A739" s="30" t="s">
        <v>123</v>
      </c>
      <c r="B739" s="30">
        <v>21205132136</v>
      </c>
      <c r="C739" s="30">
        <v>2132136</v>
      </c>
      <c r="D739" s="30">
        <v>212051321</v>
      </c>
      <c r="E739" s="30" t="s">
        <v>124</v>
      </c>
      <c r="F739" s="32">
        <v>116</v>
      </c>
      <c r="G739" s="32">
        <v>127</v>
      </c>
      <c r="H739" s="34">
        <v>9.4827586206896547E-2</v>
      </c>
      <c r="I739" s="30" t="s">
        <v>122</v>
      </c>
      <c r="J739" s="65"/>
      <c r="L739" s="8" t="str">
        <f t="shared" si="32"/>
        <v>x</v>
      </c>
    </row>
    <row r="740" spans="1:12" x14ac:dyDescent="0.25">
      <c r="A740" s="30" t="s">
        <v>123</v>
      </c>
      <c r="B740" s="30">
        <v>21205132137</v>
      </c>
      <c r="C740" s="30">
        <v>2132137</v>
      </c>
      <c r="D740" s="30">
        <v>212051321</v>
      </c>
      <c r="E740" s="30" t="s">
        <v>124</v>
      </c>
      <c r="F740" s="32">
        <v>249</v>
      </c>
      <c r="G740" s="32">
        <v>273</v>
      </c>
      <c r="H740" s="34">
        <v>9.6385542168674704E-2</v>
      </c>
      <c r="I740" s="30" t="s">
        <v>122</v>
      </c>
      <c r="J740" s="65"/>
      <c r="L740" s="8" t="str">
        <f t="shared" si="32"/>
        <v>x</v>
      </c>
    </row>
    <row r="741" spans="1:12" x14ac:dyDescent="0.25">
      <c r="A741" s="30" t="s">
        <v>123</v>
      </c>
      <c r="B741" s="30">
        <v>21205132138</v>
      </c>
      <c r="C741" s="30">
        <v>2132138</v>
      </c>
      <c r="D741" s="30">
        <v>212051321</v>
      </c>
      <c r="E741" s="30" t="s">
        <v>124</v>
      </c>
      <c r="F741" s="32">
        <v>373</v>
      </c>
      <c r="G741" s="32">
        <v>409</v>
      </c>
      <c r="H741" s="34">
        <v>9.6514745308310987E-2</v>
      </c>
      <c r="I741" s="30" t="s">
        <v>122</v>
      </c>
      <c r="J741" s="65"/>
      <c r="L741" s="8" t="str">
        <f t="shared" si="32"/>
        <v>x</v>
      </c>
    </row>
    <row r="742" spans="1:12" x14ac:dyDescent="0.25">
      <c r="A742" s="30" t="s">
        <v>123</v>
      </c>
      <c r="B742" s="30">
        <v>21205132139</v>
      </c>
      <c r="C742" s="30">
        <v>2132139</v>
      </c>
      <c r="D742" s="30">
        <v>212051321</v>
      </c>
      <c r="E742" s="30" t="s">
        <v>124</v>
      </c>
      <c r="F742" s="32">
        <v>146</v>
      </c>
      <c r="G742" s="32">
        <v>160</v>
      </c>
      <c r="H742" s="35">
        <v>9.5890410958904104E-2</v>
      </c>
      <c r="I742" s="30" t="s">
        <v>122</v>
      </c>
      <c r="J742" s="65"/>
      <c r="L742" s="8" t="str">
        <f t="shared" si="32"/>
        <v>x</v>
      </c>
    </row>
    <row r="743" spans="1:12" x14ac:dyDescent="0.25">
      <c r="A743" s="30" t="s">
        <v>123</v>
      </c>
      <c r="B743" s="30">
        <v>21205132140</v>
      </c>
      <c r="C743" s="30">
        <v>2132140</v>
      </c>
      <c r="D743" s="30">
        <v>212051321</v>
      </c>
      <c r="E743" s="30" t="s">
        <v>124</v>
      </c>
      <c r="F743" s="32">
        <v>143</v>
      </c>
      <c r="G743" s="32">
        <v>157</v>
      </c>
      <c r="H743" s="34">
        <v>9.7902097902097904E-2</v>
      </c>
      <c r="I743" s="30" t="s">
        <v>122</v>
      </c>
      <c r="J743" s="65"/>
      <c r="L743" s="8" t="str">
        <f t="shared" si="32"/>
        <v>x</v>
      </c>
    </row>
    <row r="744" spans="1:12" x14ac:dyDescent="0.25">
      <c r="A744" s="30" t="s">
        <v>123</v>
      </c>
      <c r="B744" s="30">
        <v>21205132141</v>
      </c>
      <c r="C744" s="30">
        <v>2132141</v>
      </c>
      <c r="D744" s="30">
        <v>212051321</v>
      </c>
      <c r="E744" s="30" t="s">
        <v>124</v>
      </c>
      <c r="F744" s="32">
        <v>289</v>
      </c>
      <c r="G744" s="32">
        <v>317</v>
      </c>
      <c r="H744" s="34">
        <v>9.6885813148788927E-2</v>
      </c>
      <c r="I744" s="30" t="s">
        <v>122</v>
      </c>
      <c r="J744" s="65"/>
      <c r="L744" s="8" t="str">
        <f t="shared" si="32"/>
        <v>x</v>
      </c>
    </row>
    <row r="745" spans="1:12" x14ac:dyDescent="0.25">
      <c r="A745" s="30" t="s">
        <v>123</v>
      </c>
      <c r="B745" s="30">
        <v>21205132142</v>
      </c>
      <c r="C745" s="30">
        <v>2132142</v>
      </c>
      <c r="D745" s="30">
        <v>212051321</v>
      </c>
      <c r="E745" s="30" t="s">
        <v>124</v>
      </c>
      <c r="F745" s="32">
        <v>258</v>
      </c>
      <c r="G745" s="32">
        <v>283</v>
      </c>
      <c r="H745" s="34">
        <v>9.6899224806201556E-2</v>
      </c>
      <c r="I745" s="30" t="s">
        <v>122</v>
      </c>
      <c r="J745" s="65"/>
      <c r="L745" s="8" t="str">
        <f t="shared" si="32"/>
        <v>x</v>
      </c>
    </row>
    <row r="746" spans="1:12" x14ac:dyDescent="0.25">
      <c r="A746" s="30" t="s">
        <v>123</v>
      </c>
      <c r="B746" s="30">
        <v>21205132143</v>
      </c>
      <c r="C746" s="30">
        <v>2132143</v>
      </c>
      <c r="D746" s="30">
        <v>212051321</v>
      </c>
      <c r="E746" s="30" t="s">
        <v>124</v>
      </c>
      <c r="F746" s="32">
        <v>133</v>
      </c>
      <c r="G746" s="32">
        <v>146</v>
      </c>
      <c r="H746" s="34">
        <v>9.7744360902255634E-2</v>
      </c>
      <c r="I746" s="30" t="s">
        <v>122</v>
      </c>
      <c r="J746" s="65"/>
      <c r="L746" s="8" t="str">
        <f t="shared" si="32"/>
        <v>x</v>
      </c>
    </row>
    <row r="747" spans="1:12" x14ac:dyDescent="0.25">
      <c r="A747" s="30" t="s">
        <v>123</v>
      </c>
      <c r="B747" s="30">
        <v>21205132144</v>
      </c>
      <c r="C747" s="30">
        <v>2132144</v>
      </c>
      <c r="D747" s="30">
        <v>212051321</v>
      </c>
      <c r="E747" s="30" t="s">
        <v>124</v>
      </c>
      <c r="F747" s="32">
        <v>194</v>
      </c>
      <c r="G747" s="32">
        <v>213</v>
      </c>
      <c r="H747" s="34">
        <v>9.7938144329896906E-2</v>
      </c>
      <c r="I747" s="30" t="s">
        <v>122</v>
      </c>
      <c r="J747" s="65"/>
      <c r="L747" s="8" t="str">
        <f t="shared" si="32"/>
        <v>x</v>
      </c>
    </row>
    <row r="748" spans="1:12" x14ac:dyDescent="0.25">
      <c r="A748" s="30" t="s">
        <v>123</v>
      </c>
      <c r="B748" s="30">
        <v>21205132152</v>
      </c>
      <c r="C748" s="30">
        <v>2132152</v>
      </c>
      <c r="D748" s="30">
        <v>212051321</v>
      </c>
      <c r="E748" s="30" t="s">
        <v>124</v>
      </c>
      <c r="F748" s="32">
        <v>195</v>
      </c>
      <c r="G748" s="32">
        <v>214</v>
      </c>
      <c r="H748" s="34">
        <v>9.7435897435897437E-2</v>
      </c>
      <c r="I748" s="30" t="s">
        <v>122</v>
      </c>
      <c r="J748" s="65"/>
      <c r="L748" s="8" t="str">
        <f t="shared" si="32"/>
        <v>x</v>
      </c>
    </row>
    <row r="749" spans="1:12" x14ac:dyDescent="0.25">
      <c r="A749" s="30" t="s">
        <v>123</v>
      </c>
      <c r="B749" s="30">
        <v>21205132153</v>
      </c>
      <c r="C749" s="30">
        <v>2132153</v>
      </c>
      <c r="D749" s="30">
        <v>212051321</v>
      </c>
      <c r="E749" s="30" t="s">
        <v>124</v>
      </c>
      <c r="F749" s="32">
        <v>176</v>
      </c>
      <c r="G749" s="32">
        <v>193</v>
      </c>
      <c r="H749" s="34">
        <v>9.6590909090909088E-2</v>
      </c>
      <c r="I749" s="30" t="s">
        <v>122</v>
      </c>
      <c r="J749" s="65"/>
      <c r="L749" s="8" t="str">
        <f t="shared" si="32"/>
        <v>x</v>
      </c>
    </row>
    <row r="750" spans="1:12" x14ac:dyDescent="0.25">
      <c r="A750" s="30" t="s">
        <v>123</v>
      </c>
      <c r="B750" s="30">
        <v>21205132154</v>
      </c>
      <c r="C750" s="30">
        <v>2132154</v>
      </c>
      <c r="D750" s="30">
        <v>212051321</v>
      </c>
      <c r="E750" s="30" t="s">
        <v>124</v>
      </c>
      <c r="F750" s="32">
        <v>185</v>
      </c>
      <c r="G750" s="32">
        <v>203</v>
      </c>
      <c r="H750" s="34">
        <v>9.7297297297297303E-2</v>
      </c>
      <c r="I750" s="30" t="s">
        <v>122</v>
      </c>
      <c r="J750" s="65"/>
      <c r="L750" s="8" t="str">
        <f t="shared" si="32"/>
        <v>x</v>
      </c>
    </row>
    <row r="751" spans="1:12" x14ac:dyDescent="0.25">
      <c r="A751" s="30" t="s">
        <v>123</v>
      </c>
      <c r="B751" s="30">
        <v>21205132204</v>
      </c>
      <c r="C751" s="30">
        <v>2132204</v>
      </c>
      <c r="D751" s="30">
        <v>212051322</v>
      </c>
      <c r="E751" s="30" t="s">
        <v>126</v>
      </c>
      <c r="F751" s="32">
        <v>241</v>
      </c>
      <c r="G751" s="32">
        <v>264</v>
      </c>
      <c r="H751" s="35">
        <v>9.5435684647302899E-2</v>
      </c>
      <c r="I751" s="30" t="s">
        <v>122</v>
      </c>
      <c r="J751" s="65"/>
      <c r="L751" s="8" t="str">
        <f t="shared" si="32"/>
        <v>x</v>
      </c>
    </row>
    <row r="752" spans="1:12" x14ac:dyDescent="0.25">
      <c r="A752" s="30" t="s">
        <v>123</v>
      </c>
      <c r="B752" s="30">
        <v>21205132205</v>
      </c>
      <c r="C752" s="30">
        <v>2132205</v>
      </c>
      <c r="D752" s="30">
        <v>212051322</v>
      </c>
      <c r="E752" s="30" t="s">
        <v>126</v>
      </c>
      <c r="F752" s="32">
        <v>141</v>
      </c>
      <c r="G752" s="32">
        <v>155</v>
      </c>
      <c r="H752" s="35">
        <v>9.9290780141843976E-2</v>
      </c>
      <c r="I752" s="30" t="s">
        <v>122</v>
      </c>
      <c r="J752" s="65"/>
      <c r="L752" s="8" t="str">
        <f t="shared" si="32"/>
        <v>x</v>
      </c>
    </row>
    <row r="753" spans="1:12" x14ac:dyDescent="0.25">
      <c r="A753" s="30" t="s">
        <v>123</v>
      </c>
      <c r="B753" s="30">
        <v>21205132206</v>
      </c>
      <c r="C753" s="30">
        <v>2132206</v>
      </c>
      <c r="D753" s="30">
        <v>212051322</v>
      </c>
      <c r="E753" s="30" t="s">
        <v>126</v>
      </c>
      <c r="F753" s="32">
        <v>201</v>
      </c>
      <c r="G753" s="32">
        <v>220</v>
      </c>
      <c r="H753" s="35">
        <v>9.4527363184079602E-2</v>
      </c>
      <c r="I753" s="30" t="s">
        <v>122</v>
      </c>
      <c r="J753" s="65"/>
      <c r="L753" s="8" t="str">
        <f t="shared" si="32"/>
        <v>x</v>
      </c>
    </row>
    <row r="754" spans="1:12" x14ac:dyDescent="0.25">
      <c r="A754" s="30" t="s">
        <v>123</v>
      </c>
      <c r="B754" s="30">
        <v>21205132207</v>
      </c>
      <c r="C754" s="30">
        <v>2132207</v>
      </c>
      <c r="D754" s="30">
        <v>212051322</v>
      </c>
      <c r="E754" s="30" t="s">
        <v>126</v>
      </c>
      <c r="F754" s="32">
        <v>184</v>
      </c>
      <c r="G754" s="32">
        <v>202</v>
      </c>
      <c r="H754" s="35">
        <v>9.7826086956521743E-2</v>
      </c>
      <c r="I754" s="30" t="s">
        <v>122</v>
      </c>
      <c r="J754" s="65"/>
      <c r="L754" s="8" t="str">
        <f t="shared" si="32"/>
        <v>x</v>
      </c>
    </row>
    <row r="755" spans="1:12" x14ac:dyDescent="0.25">
      <c r="A755" s="30" t="s">
        <v>123</v>
      </c>
      <c r="B755" s="30">
        <v>21205132208</v>
      </c>
      <c r="C755" s="30">
        <v>2132208</v>
      </c>
      <c r="D755" s="30">
        <v>212051322</v>
      </c>
      <c r="E755" s="30" t="s">
        <v>126</v>
      </c>
      <c r="F755" s="32">
        <v>213</v>
      </c>
      <c r="G755" s="32">
        <v>234</v>
      </c>
      <c r="H755" s="35">
        <v>9.8591549295774641E-2</v>
      </c>
      <c r="I755" s="30" t="s">
        <v>122</v>
      </c>
      <c r="J755" s="65"/>
      <c r="L755" s="8" t="str">
        <f t="shared" si="32"/>
        <v>x</v>
      </c>
    </row>
    <row r="756" spans="1:12" x14ac:dyDescent="0.25">
      <c r="A756" s="30" t="s">
        <v>123</v>
      </c>
      <c r="B756" s="30">
        <v>21205132209</v>
      </c>
      <c r="C756" s="30">
        <v>2132209</v>
      </c>
      <c r="D756" s="30">
        <v>212051322</v>
      </c>
      <c r="E756" s="30" t="s">
        <v>126</v>
      </c>
      <c r="F756" s="32">
        <v>147</v>
      </c>
      <c r="G756" s="32">
        <v>161</v>
      </c>
      <c r="H756" s="35">
        <v>9.5238095238095233E-2</v>
      </c>
      <c r="I756" s="30" t="s">
        <v>122</v>
      </c>
      <c r="J756" s="65"/>
      <c r="L756" s="8" t="str">
        <f t="shared" si="32"/>
        <v>x</v>
      </c>
    </row>
    <row r="757" spans="1:12" x14ac:dyDescent="0.25">
      <c r="A757" s="30" t="s">
        <v>123</v>
      </c>
      <c r="B757" s="30">
        <v>21205132210</v>
      </c>
      <c r="C757" s="30">
        <v>2132210</v>
      </c>
      <c r="D757" s="30">
        <v>212051322</v>
      </c>
      <c r="E757" s="30" t="s">
        <v>126</v>
      </c>
      <c r="F757" s="32">
        <v>196</v>
      </c>
      <c r="G757" s="32">
        <v>215</v>
      </c>
      <c r="H757" s="35">
        <v>9.6938775510204078E-2</v>
      </c>
      <c r="I757" s="30" t="s">
        <v>122</v>
      </c>
      <c r="J757" s="65"/>
      <c r="L757" s="8" t="str">
        <f t="shared" si="32"/>
        <v>x</v>
      </c>
    </row>
    <row r="758" spans="1:12" x14ac:dyDescent="0.25">
      <c r="A758" s="30" t="s">
        <v>123</v>
      </c>
      <c r="B758" s="30">
        <v>21205132211</v>
      </c>
      <c r="C758" s="30">
        <v>2132211</v>
      </c>
      <c r="D758" s="30">
        <v>212051322</v>
      </c>
      <c r="E758" s="30" t="s">
        <v>126</v>
      </c>
      <c r="F758" s="32">
        <v>142</v>
      </c>
      <c r="G758" s="32">
        <v>156</v>
      </c>
      <c r="H758" s="35">
        <v>9.8591549295774641E-2</v>
      </c>
      <c r="I758" s="30" t="s">
        <v>122</v>
      </c>
      <c r="J758" s="65"/>
      <c r="L758" s="8" t="str">
        <f t="shared" si="32"/>
        <v>x</v>
      </c>
    </row>
    <row r="759" spans="1:12" x14ac:dyDescent="0.25">
      <c r="A759" s="30" t="s">
        <v>123</v>
      </c>
      <c r="B759" s="30">
        <v>21205132224</v>
      </c>
      <c r="C759" s="30">
        <v>2132224</v>
      </c>
      <c r="D759" s="30">
        <v>212051322</v>
      </c>
      <c r="E759" s="30" t="s">
        <v>126</v>
      </c>
      <c r="F759" s="32">
        <v>214</v>
      </c>
      <c r="G759" s="32">
        <v>235</v>
      </c>
      <c r="H759" s="35">
        <v>9.8130841121495324E-2</v>
      </c>
      <c r="I759" s="30" t="s">
        <v>122</v>
      </c>
      <c r="J759" s="65"/>
      <c r="L759" s="8" t="str">
        <f t="shared" si="32"/>
        <v>x</v>
      </c>
    </row>
    <row r="760" spans="1:12" x14ac:dyDescent="0.25">
      <c r="A760" s="30" t="s">
        <v>123</v>
      </c>
      <c r="B760" s="30">
        <v>21205132228</v>
      </c>
      <c r="C760" s="30">
        <v>2132228</v>
      </c>
      <c r="D760" s="30">
        <v>212051322</v>
      </c>
      <c r="E760" s="30" t="s">
        <v>126</v>
      </c>
      <c r="F760" s="32">
        <v>207</v>
      </c>
      <c r="G760" s="32">
        <v>227</v>
      </c>
      <c r="H760" s="35">
        <v>9.6618357487922704E-2</v>
      </c>
      <c r="I760" s="30" t="s">
        <v>122</v>
      </c>
      <c r="J760" s="65"/>
      <c r="L760" s="8" t="str">
        <f t="shared" si="32"/>
        <v>x</v>
      </c>
    </row>
    <row r="761" spans="1:12" x14ac:dyDescent="0.25">
      <c r="A761" s="30" t="s">
        <v>123</v>
      </c>
      <c r="B761" s="30">
        <v>21205132229</v>
      </c>
      <c r="C761" s="30">
        <v>2132229</v>
      </c>
      <c r="D761" s="30">
        <v>212051322</v>
      </c>
      <c r="E761" s="30" t="s">
        <v>126</v>
      </c>
      <c r="F761" s="32">
        <v>248</v>
      </c>
      <c r="G761" s="32">
        <v>272</v>
      </c>
      <c r="H761" s="35">
        <v>9.6774193548387094E-2</v>
      </c>
      <c r="I761" s="30" t="s">
        <v>122</v>
      </c>
      <c r="J761" s="65"/>
      <c r="L761" s="8" t="str">
        <f t="shared" si="32"/>
        <v>x</v>
      </c>
    </row>
    <row r="762" spans="1:12" x14ac:dyDescent="0.25">
      <c r="A762" s="30" t="s">
        <v>123</v>
      </c>
      <c r="B762" s="30">
        <v>21205132235</v>
      </c>
      <c r="C762" s="30">
        <v>2132235</v>
      </c>
      <c r="D762" s="30">
        <v>212051322</v>
      </c>
      <c r="E762" s="30" t="s">
        <v>126</v>
      </c>
      <c r="F762" s="32">
        <v>184</v>
      </c>
      <c r="G762" s="32">
        <v>202</v>
      </c>
      <c r="H762" s="35">
        <v>9.7826086956521743E-2</v>
      </c>
      <c r="I762" s="30" t="s">
        <v>122</v>
      </c>
      <c r="J762" s="65"/>
      <c r="L762" s="8" t="str">
        <f t="shared" si="32"/>
        <v>x</v>
      </c>
    </row>
    <row r="763" spans="1:12" x14ac:dyDescent="0.25">
      <c r="A763" s="30" t="s">
        <v>123</v>
      </c>
      <c r="B763" s="30">
        <v>21205132236</v>
      </c>
      <c r="C763" s="30">
        <v>2132236</v>
      </c>
      <c r="D763" s="30">
        <v>212051322</v>
      </c>
      <c r="E763" s="30" t="s">
        <v>126</v>
      </c>
      <c r="F763" s="32">
        <v>176</v>
      </c>
      <c r="G763" s="32">
        <v>193</v>
      </c>
      <c r="H763" s="35">
        <v>9.6590909090909088E-2</v>
      </c>
      <c r="I763" s="30" t="s">
        <v>122</v>
      </c>
      <c r="J763" s="65"/>
      <c r="L763" s="8" t="str">
        <f t="shared" si="32"/>
        <v>x</v>
      </c>
    </row>
    <row r="764" spans="1:12" x14ac:dyDescent="0.25">
      <c r="A764" s="30" t="s">
        <v>123</v>
      </c>
      <c r="B764" s="30">
        <v>21205132237</v>
      </c>
      <c r="C764" s="30">
        <v>2132237</v>
      </c>
      <c r="D764" s="30">
        <v>212051322</v>
      </c>
      <c r="E764" s="30" t="s">
        <v>126</v>
      </c>
      <c r="F764" s="32">
        <v>129</v>
      </c>
      <c r="G764" s="32">
        <v>142</v>
      </c>
      <c r="H764" s="35">
        <v>0.10077519379844961</v>
      </c>
      <c r="I764" s="30" t="s">
        <v>122</v>
      </c>
      <c r="J764" s="65"/>
      <c r="L764" s="8" t="str">
        <f t="shared" si="32"/>
        <v>x</v>
      </c>
    </row>
    <row r="765" spans="1:12" x14ac:dyDescent="0.25">
      <c r="A765" s="30" t="s">
        <v>123</v>
      </c>
      <c r="B765" s="30">
        <v>21205132238</v>
      </c>
      <c r="C765" s="30">
        <v>2132238</v>
      </c>
      <c r="D765" s="30">
        <v>212051322</v>
      </c>
      <c r="E765" s="30" t="s">
        <v>126</v>
      </c>
      <c r="F765" s="32">
        <v>159</v>
      </c>
      <c r="G765" s="32">
        <v>174</v>
      </c>
      <c r="H765" s="35">
        <v>9.4339622641509441E-2</v>
      </c>
      <c r="I765" s="30" t="s">
        <v>122</v>
      </c>
      <c r="J765" s="65"/>
      <c r="L765" s="8" t="str">
        <f t="shared" si="32"/>
        <v>x</v>
      </c>
    </row>
    <row r="766" spans="1:12" x14ac:dyDescent="0.25">
      <c r="A766" s="30" t="s">
        <v>123</v>
      </c>
      <c r="B766" s="30">
        <v>21205132241</v>
      </c>
      <c r="C766" s="30">
        <v>2132241</v>
      </c>
      <c r="D766" s="30">
        <v>212051322</v>
      </c>
      <c r="E766" s="30" t="s">
        <v>126</v>
      </c>
      <c r="F766" s="32">
        <v>215</v>
      </c>
      <c r="G766" s="32">
        <v>236</v>
      </c>
      <c r="H766" s="35">
        <v>9.7674418604651161E-2</v>
      </c>
      <c r="I766" s="30" t="s">
        <v>122</v>
      </c>
      <c r="J766" s="65"/>
      <c r="L766" s="8" t="str">
        <f t="shared" si="32"/>
        <v>x</v>
      </c>
    </row>
    <row r="767" spans="1:12" x14ac:dyDescent="0.25">
      <c r="A767" s="30" t="s">
        <v>123</v>
      </c>
      <c r="B767" s="30">
        <v>21205132242</v>
      </c>
      <c r="C767" s="30">
        <v>2132242</v>
      </c>
      <c r="D767" s="30">
        <v>212051322</v>
      </c>
      <c r="E767" s="30" t="s">
        <v>126</v>
      </c>
      <c r="F767" s="32">
        <v>160</v>
      </c>
      <c r="G767" s="32">
        <v>176</v>
      </c>
      <c r="H767" s="35">
        <v>0.1</v>
      </c>
      <c r="I767" s="30" t="s">
        <v>122</v>
      </c>
      <c r="J767" s="65"/>
      <c r="L767" s="8" t="str">
        <f t="shared" si="32"/>
        <v>x</v>
      </c>
    </row>
    <row r="768" spans="1:12" x14ac:dyDescent="0.25">
      <c r="A768" s="30" t="s">
        <v>123</v>
      </c>
      <c r="B768" s="30">
        <v>21205132243</v>
      </c>
      <c r="C768" s="30">
        <v>2132243</v>
      </c>
      <c r="D768" s="30">
        <v>212051322</v>
      </c>
      <c r="E768" s="30" t="s">
        <v>126</v>
      </c>
      <c r="F768" s="32">
        <v>231</v>
      </c>
      <c r="G768" s="32">
        <v>253</v>
      </c>
      <c r="H768" s="35">
        <v>9.5238095238095233E-2</v>
      </c>
      <c r="I768" s="30" t="s">
        <v>122</v>
      </c>
      <c r="J768" s="65"/>
      <c r="L768" s="8" t="str">
        <f t="shared" si="32"/>
        <v>x</v>
      </c>
    </row>
    <row r="769" spans="1:12" x14ac:dyDescent="0.25">
      <c r="A769" s="30" t="s">
        <v>123</v>
      </c>
      <c r="B769" s="30">
        <v>21205132244</v>
      </c>
      <c r="C769" s="30">
        <v>2132244</v>
      </c>
      <c r="D769" s="30">
        <v>212051322</v>
      </c>
      <c r="E769" s="30" t="s">
        <v>126</v>
      </c>
      <c r="F769" s="32">
        <v>232</v>
      </c>
      <c r="G769" s="32">
        <v>254</v>
      </c>
      <c r="H769" s="35">
        <v>9.4827586206896547E-2</v>
      </c>
      <c r="I769" s="30" t="s">
        <v>122</v>
      </c>
      <c r="J769" s="65"/>
      <c r="L769" s="8" t="str">
        <f t="shared" si="32"/>
        <v>x</v>
      </c>
    </row>
    <row r="770" spans="1:12" x14ac:dyDescent="0.25">
      <c r="A770" s="30" t="s">
        <v>123</v>
      </c>
      <c r="B770" s="30">
        <v>21205132245</v>
      </c>
      <c r="C770" s="30">
        <v>2132245</v>
      </c>
      <c r="D770" s="30">
        <v>212051322</v>
      </c>
      <c r="E770" s="30" t="s">
        <v>126</v>
      </c>
      <c r="F770" s="32">
        <v>129</v>
      </c>
      <c r="G770" s="32">
        <v>142</v>
      </c>
      <c r="H770" s="35">
        <v>0.10077519379844961</v>
      </c>
      <c r="I770" s="30" t="s">
        <v>122</v>
      </c>
      <c r="J770" s="65"/>
      <c r="L770" s="8" t="str">
        <f t="shared" si="32"/>
        <v>x</v>
      </c>
    </row>
    <row r="771" spans="1:12" x14ac:dyDescent="0.25">
      <c r="A771" s="30" t="s">
        <v>123</v>
      </c>
      <c r="B771" s="30">
        <v>21205132246</v>
      </c>
      <c r="C771" s="30">
        <v>2132246</v>
      </c>
      <c r="D771" s="30">
        <v>212051322</v>
      </c>
      <c r="E771" s="30" t="s">
        <v>126</v>
      </c>
      <c r="F771" s="32">
        <v>206</v>
      </c>
      <c r="G771" s="32">
        <v>226</v>
      </c>
      <c r="H771" s="35">
        <v>9.7087378640776698E-2</v>
      </c>
      <c r="I771" s="30" t="s">
        <v>122</v>
      </c>
      <c r="J771" s="65"/>
      <c r="L771" s="8" t="str">
        <f t="shared" si="32"/>
        <v>x</v>
      </c>
    </row>
    <row r="772" spans="1:12" x14ac:dyDescent="0.25">
      <c r="A772" s="30" t="s">
        <v>123</v>
      </c>
      <c r="B772" s="30">
        <v>21205132301</v>
      </c>
      <c r="C772" s="30">
        <v>2132301</v>
      </c>
      <c r="D772" s="30">
        <v>212051323</v>
      </c>
      <c r="E772" s="30" t="s">
        <v>127</v>
      </c>
      <c r="F772" s="32">
        <v>301</v>
      </c>
      <c r="G772" s="32">
        <v>330</v>
      </c>
      <c r="H772" s="35">
        <v>9.634551495016612E-2</v>
      </c>
      <c r="I772" s="30" t="s">
        <v>122</v>
      </c>
      <c r="J772" s="65"/>
      <c r="L772" s="8" t="str">
        <f t="shared" si="32"/>
        <v>x</v>
      </c>
    </row>
    <row r="773" spans="1:12" x14ac:dyDescent="0.25">
      <c r="A773" s="30" t="s">
        <v>123</v>
      </c>
      <c r="B773" s="30">
        <v>21205132302</v>
      </c>
      <c r="C773" s="30">
        <v>2132302</v>
      </c>
      <c r="D773" s="30">
        <v>212051323</v>
      </c>
      <c r="E773" s="30" t="s">
        <v>127</v>
      </c>
      <c r="F773" s="32">
        <v>298</v>
      </c>
      <c r="G773" s="32">
        <v>327</v>
      </c>
      <c r="H773" s="35">
        <v>9.7315436241610737E-2</v>
      </c>
      <c r="I773" s="30" t="s">
        <v>122</v>
      </c>
      <c r="J773" s="65"/>
      <c r="L773" s="8" t="str">
        <f t="shared" si="32"/>
        <v>x</v>
      </c>
    </row>
    <row r="774" spans="1:12" x14ac:dyDescent="0.25">
      <c r="A774" s="30" t="s">
        <v>123</v>
      </c>
      <c r="B774" s="30">
        <v>21205132306</v>
      </c>
      <c r="C774" s="30">
        <v>2132306</v>
      </c>
      <c r="D774" s="30">
        <v>212051323</v>
      </c>
      <c r="E774" s="30" t="s">
        <v>127</v>
      </c>
      <c r="F774" s="32">
        <v>289</v>
      </c>
      <c r="G774" s="32">
        <v>317</v>
      </c>
      <c r="H774" s="35">
        <v>9.6885813148788927E-2</v>
      </c>
      <c r="I774" s="30" t="s">
        <v>122</v>
      </c>
      <c r="J774" s="65"/>
      <c r="L774" s="8" t="str">
        <f t="shared" si="32"/>
        <v>x</v>
      </c>
    </row>
    <row r="775" spans="1:12" x14ac:dyDescent="0.25">
      <c r="A775" s="30" t="s">
        <v>123</v>
      </c>
      <c r="B775" s="30">
        <v>21205132307</v>
      </c>
      <c r="C775" s="30">
        <v>2132307</v>
      </c>
      <c r="D775" s="30">
        <v>212051323</v>
      </c>
      <c r="E775" s="30" t="s">
        <v>127</v>
      </c>
      <c r="F775" s="32">
        <v>297</v>
      </c>
      <c r="G775" s="32">
        <v>326</v>
      </c>
      <c r="H775" s="35">
        <v>9.7643097643097643E-2</v>
      </c>
      <c r="I775" s="30" t="s">
        <v>122</v>
      </c>
      <c r="J775" s="65"/>
      <c r="L775" s="8" t="str">
        <f t="shared" si="32"/>
        <v>x</v>
      </c>
    </row>
    <row r="776" spans="1:12" x14ac:dyDescent="0.25">
      <c r="A776" s="30" t="s">
        <v>123</v>
      </c>
      <c r="B776" s="30">
        <v>21205132308</v>
      </c>
      <c r="C776" s="30">
        <v>2132308</v>
      </c>
      <c r="D776" s="30">
        <v>212051323</v>
      </c>
      <c r="E776" s="30" t="s">
        <v>127</v>
      </c>
      <c r="F776" s="32">
        <v>308</v>
      </c>
      <c r="G776" s="32">
        <v>338</v>
      </c>
      <c r="H776" s="35">
        <v>9.7402597402597407E-2</v>
      </c>
      <c r="I776" s="30" t="s">
        <v>122</v>
      </c>
      <c r="J776" s="65"/>
      <c r="L776" s="8" t="str">
        <f t="shared" si="32"/>
        <v>x</v>
      </c>
    </row>
    <row r="777" spans="1:12" x14ac:dyDescent="0.25">
      <c r="A777" s="30" t="s">
        <v>123</v>
      </c>
      <c r="B777" s="30">
        <v>21205132309</v>
      </c>
      <c r="C777" s="30">
        <v>2132309</v>
      </c>
      <c r="D777" s="30">
        <v>212051323</v>
      </c>
      <c r="E777" s="30" t="s">
        <v>127</v>
      </c>
      <c r="F777" s="32">
        <v>287</v>
      </c>
      <c r="G777" s="32">
        <v>315</v>
      </c>
      <c r="H777" s="35">
        <v>9.7560975609756101E-2</v>
      </c>
      <c r="I777" s="30" t="s">
        <v>122</v>
      </c>
      <c r="J777" s="65"/>
      <c r="L777" s="8" t="str">
        <f t="shared" si="32"/>
        <v>x</v>
      </c>
    </row>
    <row r="778" spans="1:12" x14ac:dyDescent="0.25">
      <c r="A778" s="30" t="s">
        <v>123</v>
      </c>
      <c r="B778" s="30">
        <v>21205132310</v>
      </c>
      <c r="C778" s="30">
        <v>2132310</v>
      </c>
      <c r="D778" s="30">
        <v>212051323</v>
      </c>
      <c r="E778" s="30" t="s">
        <v>127</v>
      </c>
      <c r="F778" s="32">
        <v>327</v>
      </c>
      <c r="G778" s="32">
        <v>359</v>
      </c>
      <c r="H778" s="35">
        <v>9.7859327217125383E-2</v>
      </c>
      <c r="I778" s="30" t="s">
        <v>122</v>
      </c>
      <c r="J778" s="65"/>
      <c r="L778" s="8" t="str">
        <f t="shared" ref="L778:L812" si="34">IF(+I778=A778,"x","y")</f>
        <v>x</v>
      </c>
    </row>
    <row r="779" spans="1:12" x14ac:dyDescent="0.25">
      <c r="A779" s="30" t="s">
        <v>123</v>
      </c>
      <c r="B779" s="30">
        <v>21205132311</v>
      </c>
      <c r="C779" s="30">
        <v>2132311</v>
      </c>
      <c r="D779" s="30">
        <v>212051323</v>
      </c>
      <c r="E779" s="30" t="s">
        <v>127</v>
      </c>
      <c r="F779" s="32">
        <v>288</v>
      </c>
      <c r="G779" s="32">
        <v>316</v>
      </c>
      <c r="H779" s="35">
        <v>9.7222222222222224E-2</v>
      </c>
      <c r="I779" s="30" t="s">
        <v>122</v>
      </c>
      <c r="J779" s="65"/>
      <c r="L779" s="8" t="str">
        <f t="shared" si="34"/>
        <v>x</v>
      </c>
    </row>
    <row r="780" spans="1:12" x14ac:dyDescent="0.25">
      <c r="A780" s="30" t="s">
        <v>123</v>
      </c>
      <c r="B780" s="30">
        <v>21205132317</v>
      </c>
      <c r="C780" s="30">
        <v>2132317</v>
      </c>
      <c r="D780" s="30">
        <v>212051323</v>
      </c>
      <c r="E780" s="30" t="s">
        <v>127</v>
      </c>
      <c r="F780" s="32">
        <v>304</v>
      </c>
      <c r="G780" s="32">
        <v>333</v>
      </c>
      <c r="H780" s="35">
        <v>9.5394736842105268E-2</v>
      </c>
      <c r="I780" s="30" t="s">
        <v>122</v>
      </c>
      <c r="J780" s="65"/>
      <c r="L780" s="8" t="str">
        <f t="shared" si="34"/>
        <v>x</v>
      </c>
    </row>
    <row r="781" spans="1:12" x14ac:dyDescent="0.25">
      <c r="A781" s="30" t="s">
        <v>123</v>
      </c>
      <c r="B781" s="30">
        <v>21205132318</v>
      </c>
      <c r="C781" s="30">
        <v>2132318</v>
      </c>
      <c r="D781" s="30">
        <v>212051323</v>
      </c>
      <c r="E781" s="30" t="s">
        <v>127</v>
      </c>
      <c r="F781" s="32">
        <v>313</v>
      </c>
      <c r="G781" s="32">
        <v>343</v>
      </c>
      <c r="H781" s="35">
        <v>9.5846645367412137E-2</v>
      </c>
      <c r="I781" s="30" t="s">
        <v>122</v>
      </c>
      <c r="J781" s="65"/>
      <c r="L781" s="8" t="str">
        <f t="shared" si="34"/>
        <v>x</v>
      </c>
    </row>
    <row r="782" spans="1:12" x14ac:dyDescent="0.25">
      <c r="A782" s="30" t="s">
        <v>123</v>
      </c>
      <c r="B782" s="30">
        <v>21205132319</v>
      </c>
      <c r="C782" s="30">
        <v>2132319</v>
      </c>
      <c r="D782" s="30">
        <v>212051323</v>
      </c>
      <c r="E782" s="30" t="s">
        <v>127</v>
      </c>
      <c r="F782" s="32">
        <v>290</v>
      </c>
      <c r="G782" s="32">
        <v>318</v>
      </c>
      <c r="H782" s="35">
        <v>9.6551724137931033E-2</v>
      </c>
      <c r="I782" s="30" t="s">
        <v>122</v>
      </c>
      <c r="J782" s="65"/>
      <c r="L782" s="8" t="str">
        <f t="shared" si="34"/>
        <v>x</v>
      </c>
    </row>
    <row r="783" spans="1:12" x14ac:dyDescent="0.25">
      <c r="A783" s="30" t="s">
        <v>123</v>
      </c>
      <c r="B783" s="30">
        <v>21205132320</v>
      </c>
      <c r="C783" s="30">
        <v>2132320</v>
      </c>
      <c r="D783" s="30">
        <v>212051323</v>
      </c>
      <c r="E783" s="30" t="s">
        <v>127</v>
      </c>
      <c r="F783" s="32">
        <v>250</v>
      </c>
      <c r="G783" s="32">
        <v>274</v>
      </c>
      <c r="H783" s="35">
        <v>9.6000000000000002E-2</v>
      </c>
      <c r="I783" s="30" t="s">
        <v>122</v>
      </c>
      <c r="J783" s="65"/>
      <c r="L783" s="8" t="str">
        <f t="shared" si="34"/>
        <v>x</v>
      </c>
    </row>
    <row r="784" spans="1:12" x14ac:dyDescent="0.25">
      <c r="A784" s="30" t="s">
        <v>123</v>
      </c>
      <c r="B784" s="30">
        <v>21205132321</v>
      </c>
      <c r="C784" s="30">
        <v>2132321</v>
      </c>
      <c r="D784" s="30">
        <v>212051323</v>
      </c>
      <c r="E784" s="30" t="s">
        <v>127</v>
      </c>
      <c r="F784" s="32">
        <v>247</v>
      </c>
      <c r="G784" s="32">
        <v>263</v>
      </c>
      <c r="H784" s="35">
        <v>6.4777327935222673E-2</v>
      </c>
      <c r="I784" s="30" t="s">
        <v>122</v>
      </c>
      <c r="J784" s="65"/>
      <c r="L784" s="8" t="str">
        <f t="shared" si="34"/>
        <v>x</v>
      </c>
    </row>
    <row r="785" spans="1:12" x14ac:dyDescent="0.25">
      <c r="A785" s="30" t="s">
        <v>123</v>
      </c>
      <c r="B785" s="30">
        <v>21205132322</v>
      </c>
      <c r="C785" s="30">
        <v>2132322</v>
      </c>
      <c r="D785" s="30">
        <v>212051323</v>
      </c>
      <c r="E785" s="30" t="s">
        <v>127</v>
      </c>
      <c r="F785" s="32">
        <v>274</v>
      </c>
      <c r="G785" s="32">
        <v>301</v>
      </c>
      <c r="H785" s="35">
        <v>9.8540145985401464E-2</v>
      </c>
      <c r="I785" s="30" t="s">
        <v>122</v>
      </c>
      <c r="J785" s="65"/>
      <c r="L785" s="8" t="str">
        <f t="shared" si="34"/>
        <v>x</v>
      </c>
    </row>
    <row r="786" spans="1:12" x14ac:dyDescent="0.25">
      <c r="A786" s="30" t="s">
        <v>123</v>
      </c>
      <c r="B786" s="30">
        <v>21205132323</v>
      </c>
      <c r="C786" s="30">
        <v>2132323</v>
      </c>
      <c r="D786" s="30">
        <v>212051323</v>
      </c>
      <c r="E786" s="30" t="s">
        <v>127</v>
      </c>
      <c r="F786" s="32">
        <v>261</v>
      </c>
      <c r="G786" s="32">
        <v>286</v>
      </c>
      <c r="H786" s="35">
        <v>9.5785440613026823E-2</v>
      </c>
      <c r="I786" s="30" t="s">
        <v>122</v>
      </c>
      <c r="J786" s="65"/>
      <c r="L786" s="8" t="str">
        <f t="shared" si="34"/>
        <v>x</v>
      </c>
    </row>
    <row r="787" spans="1:12" x14ac:dyDescent="0.25">
      <c r="A787" s="30" t="s">
        <v>123</v>
      </c>
      <c r="B787" s="30">
        <v>21205132324</v>
      </c>
      <c r="C787" s="30">
        <v>2132324</v>
      </c>
      <c r="D787" s="30">
        <v>212051323</v>
      </c>
      <c r="E787" s="30" t="s">
        <v>127</v>
      </c>
      <c r="F787" s="32">
        <v>335</v>
      </c>
      <c r="G787" s="32">
        <v>367</v>
      </c>
      <c r="H787" s="35">
        <v>9.5522388059701493E-2</v>
      </c>
      <c r="I787" s="30" t="s">
        <v>122</v>
      </c>
      <c r="J787" s="65"/>
      <c r="L787" s="8" t="str">
        <f t="shared" si="34"/>
        <v>x</v>
      </c>
    </row>
    <row r="788" spans="1:12" x14ac:dyDescent="0.25">
      <c r="A788" s="30" t="s">
        <v>123</v>
      </c>
      <c r="B788" s="30">
        <v>21205132325</v>
      </c>
      <c r="C788" s="30">
        <v>2132325</v>
      </c>
      <c r="D788" s="30">
        <v>212051323</v>
      </c>
      <c r="E788" s="30" t="s">
        <v>127</v>
      </c>
      <c r="F788" s="32">
        <v>265</v>
      </c>
      <c r="G788" s="32">
        <v>291</v>
      </c>
      <c r="H788" s="35">
        <v>9.8113207547169817E-2</v>
      </c>
      <c r="I788" s="30" t="s">
        <v>122</v>
      </c>
      <c r="J788" s="65"/>
      <c r="L788" s="8" t="str">
        <f t="shared" si="34"/>
        <v>x</v>
      </c>
    </row>
    <row r="789" spans="1:12" x14ac:dyDescent="0.25">
      <c r="A789" s="30" t="s">
        <v>123</v>
      </c>
      <c r="B789" s="30">
        <v>21205132326</v>
      </c>
      <c r="C789" s="30">
        <v>2132326</v>
      </c>
      <c r="D789" s="30">
        <v>212051323</v>
      </c>
      <c r="E789" s="30" t="s">
        <v>127</v>
      </c>
      <c r="F789" s="32">
        <v>314</v>
      </c>
      <c r="G789" s="32">
        <v>344</v>
      </c>
      <c r="H789" s="35">
        <v>9.5541401273885357E-2</v>
      </c>
      <c r="I789" s="30" t="s">
        <v>122</v>
      </c>
      <c r="J789" s="65"/>
      <c r="L789" s="8" t="str">
        <f t="shared" si="34"/>
        <v>x</v>
      </c>
    </row>
    <row r="790" spans="1:12" x14ac:dyDescent="0.25">
      <c r="A790" s="30" t="s">
        <v>123</v>
      </c>
      <c r="B790" s="30">
        <v>21205132327</v>
      </c>
      <c r="C790" s="30">
        <v>2132327</v>
      </c>
      <c r="D790" s="30">
        <v>212051323</v>
      </c>
      <c r="E790" s="30" t="s">
        <v>127</v>
      </c>
      <c r="F790" s="32">
        <v>315</v>
      </c>
      <c r="G790" s="32">
        <v>346</v>
      </c>
      <c r="H790" s="35">
        <v>9.841269841269841E-2</v>
      </c>
      <c r="I790" s="30" t="s">
        <v>122</v>
      </c>
      <c r="J790" s="65"/>
      <c r="L790" s="8" t="str">
        <f t="shared" si="34"/>
        <v>x</v>
      </c>
    </row>
    <row r="791" spans="1:12" x14ac:dyDescent="0.25">
      <c r="A791" s="30" t="s">
        <v>123</v>
      </c>
      <c r="B791" s="30">
        <v>21205132328</v>
      </c>
      <c r="C791" s="30">
        <v>2132328</v>
      </c>
      <c r="D791" s="30">
        <v>212051323</v>
      </c>
      <c r="E791" s="30" t="s">
        <v>127</v>
      </c>
      <c r="F791" s="32">
        <v>443</v>
      </c>
      <c r="G791" s="32">
        <v>486</v>
      </c>
      <c r="H791" s="35">
        <v>9.7065462753950338E-2</v>
      </c>
      <c r="I791" s="30" t="s">
        <v>122</v>
      </c>
      <c r="J791" s="65"/>
      <c r="L791" s="8" t="str">
        <f t="shared" si="34"/>
        <v>x</v>
      </c>
    </row>
    <row r="792" spans="1:12" x14ac:dyDescent="0.25">
      <c r="A792" s="30" t="s">
        <v>123</v>
      </c>
      <c r="B792" s="30">
        <v>21205132329</v>
      </c>
      <c r="C792" s="30">
        <v>2132329</v>
      </c>
      <c r="D792" s="30">
        <v>212051323</v>
      </c>
      <c r="E792" s="30" t="s">
        <v>127</v>
      </c>
      <c r="F792" s="32">
        <v>334</v>
      </c>
      <c r="G792" s="32">
        <v>366</v>
      </c>
      <c r="H792" s="35">
        <v>9.580838323353294E-2</v>
      </c>
      <c r="I792" s="30" t="s">
        <v>122</v>
      </c>
      <c r="J792" s="65"/>
      <c r="L792" s="8" t="str">
        <f t="shared" si="34"/>
        <v>x</v>
      </c>
    </row>
    <row r="793" spans="1:12" x14ac:dyDescent="0.25">
      <c r="A793" s="30" t="s">
        <v>123</v>
      </c>
      <c r="B793" s="30">
        <v>21205132330</v>
      </c>
      <c r="C793" s="30">
        <v>2132330</v>
      </c>
      <c r="D793" s="30">
        <v>212051323</v>
      </c>
      <c r="E793" s="30" t="s">
        <v>127</v>
      </c>
      <c r="F793" s="32">
        <v>341</v>
      </c>
      <c r="G793" s="32">
        <v>374</v>
      </c>
      <c r="H793" s="35">
        <v>9.6774193548387094E-2</v>
      </c>
      <c r="I793" s="30" t="s">
        <v>122</v>
      </c>
      <c r="J793" s="65"/>
      <c r="L793" s="8" t="str">
        <f t="shared" si="34"/>
        <v>x</v>
      </c>
    </row>
    <row r="794" spans="1:12" x14ac:dyDescent="0.25">
      <c r="A794" s="30" t="s">
        <v>123</v>
      </c>
      <c r="B794" s="30">
        <v>21205132331</v>
      </c>
      <c r="C794" s="30">
        <v>2132331</v>
      </c>
      <c r="D794" s="30">
        <v>212051323</v>
      </c>
      <c r="E794" s="30" t="s">
        <v>127</v>
      </c>
      <c r="F794" s="32">
        <v>373</v>
      </c>
      <c r="G794" s="32">
        <v>409</v>
      </c>
      <c r="H794" s="35">
        <v>9.6514745308310987E-2</v>
      </c>
      <c r="I794" s="30" t="s">
        <v>122</v>
      </c>
      <c r="J794" s="65"/>
      <c r="L794" s="8" t="str">
        <f t="shared" si="34"/>
        <v>x</v>
      </c>
    </row>
    <row r="795" spans="1:12" x14ac:dyDescent="0.25">
      <c r="A795" s="30" t="s">
        <v>123</v>
      </c>
      <c r="B795" s="30">
        <v>21205132332</v>
      </c>
      <c r="C795" s="30">
        <v>2132332</v>
      </c>
      <c r="D795" s="30">
        <v>212051323</v>
      </c>
      <c r="E795" s="30" t="s">
        <v>127</v>
      </c>
      <c r="F795" s="32">
        <v>252</v>
      </c>
      <c r="G795" s="32">
        <v>276</v>
      </c>
      <c r="H795" s="35">
        <v>9.5238095238095233E-2</v>
      </c>
      <c r="I795" s="30" t="s">
        <v>122</v>
      </c>
      <c r="J795" s="65"/>
      <c r="L795" s="8" t="str">
        <f t="shared" si="34"/>
        <v>x</v>
      </c>
    </row>
    <row r="796" spans="1:12" x14ac:dyDescent="0.25">
      <c r="A796" s="30" t="s">
        <v>123</v>
      </c>
      <c r="B796" s="30">
        <v>21205132333</v>
      </c>
      <c r="C796" s="30">
        <v>2132333</v>
      </c>
      <c r="D796" s="30">
        <v>212051323</v>
      </c>
      <c r="E796" s="30" t="s">
        <v>127</v>
      </c>
      <c r="F796" s="32">
        <v>395</v>
      </c>
      <c r="G796" s="32">
        <v>433</v>
      </c>
      <c r="H796" s="35">
        <v>9.6202531645569619E-2</v>
      </c>
      <c r="I796" s="30" t="s">
        <v>122</v>
      </c>
      <c r="J796" s="65"/>
      <c r="L796" s="8" t="str">
        <f t="shared" si="34"/>
        <v>x</v>
      </c>
    </row>
    <row r="797" spans="1:12" x14ac:dyDescent="0.25">
      <c r="A797" s="30" t="s">
        <v>123</v>
      </c>
      <c r="B797" s="30">
        <v>21205132334</v>
      </c>
      <c r="C797" s="30">
        <v>2132334</v>
      </c>
      <c r="D797" s="30">
        <v>212051323</v>
      </c>
      <c r="E797" s="30" t="s">
        <v>127</v>
      </c>
      <c r="F797" s="32">
        <v>253</v>
      </c>
      <c r="G797" s="32">
        <v>278</v>
      </c>
      <c r="H797" s="35">
        <v>9.8814229249011856E-2</v>
      </c>
      <c r="I797" s="30" t="s">
        <v>122</v>
      </c>
      <c r="J797" s="65"/>
      <c r="L797" s="8" t="str">
        <f t="shared" si="34"/>
        <v>x</v>
      </c>
    </row>
    <row r="798" spans="1:12" x14ac:dyDescent="0.25">
      <c r="A798" s="30" t="s">
        <v>123</v>
      </c>
      <c r="B798" s="30">
        <v>21205132337</v>
      </c>
      <c r="C798" s="30">
        <v>2132337</v>
      </c>
      <c r="D798" s="30">
        <v>212051323</v>
      </c>
      <c r="E798" s="30" t="s">
        <v>127</v>
      </c>
      <c r="F798" s="32">
        <v>179</v>
      </c>
      <c r="G798" s="32">
        <v>196</v>
      </c>
      <c r="H798" s="35">
        <v>9.4972067039106142E-2</v>
      </c>
      <c r="I798" s="30" t="s">
        <v>122</v>
      </c>
      <c r="J798" s="65"/>
      <c r="L798" s="8" t="str">
        <f t="shared" si="34"/>
        <v>x</v>
      </c>
    </row>
    <row r="799" spans="1:12" x14ac:dyDescent="0.25">
      <c r="A799" s="30" t="s">
        <v>123</v>
      </c>
      <c r="B799" s="30">
        <v>21205131905</v>
      </c>
      <c r="C799" s="30">
        <v>2131905</v>
      </c>
      <c r="D799" s="30">
        <v>212051319</v>
      </c>
      <c r="E799" s="30" t="s">
        <v>128</v>
      </c>
      <c r="F799" s="32">
        <v>383</v>
      </c>
      <c r="G799" s="32">
        <v>420</v>
      </c>
      <c r="H799" s="35">
        <v>9.6605744125326368E-2</v>
      </c>
      <c r="I799" s="30" t="s">
        <v>122</v>
      </c>
      <c r="J799" s="65"/>
      <c r="L799" s="8" t="str">
        <f t="shared" si="34"/>
        <v>x</v>
      </c>
    </row>
    <row r="800" spans="1:12" x14ac:dyDescent="0.25">
      <c r="A800" s="30" t="s">
        <v>123</v>
      </c>
      <c r="B800" s="30">
        <v>21205131906</v>
      </c>
      <c r="C800" s="30">
        <v>2131906</v>
      </c>
      <c r="D800" s="30">
        <v>212051319</v>
      </c>
      <c r="E800" s="30" t="s">
        <v>128</v>
      </c>
      <c r="F800" s="32">
        <v>293</v>
      </c>
      <c r="G800" s="32">
        <v>321</v>
      </c>
      <c r="H800" s="35">
        <v>9.556313993174062E-2</v>
      </c>
      <c r="I800" s="30" t="s">
        <v>122</v>
      </c>
      <c r="J800" s="65"/>
      <c r="L800" s="8" t="str">
        <f t="shared" si="34"/>
        <v>x</v>
      </c>
    </row>
    <row r="801" spans="1:12" x14ac:dyDescent="0.25">
      <c r="A801" s="30" t="s">
        <v>123</v>
      </c>
      <c r="B801" s="30">
        <v>21205131907</v>
      </c>
      <c r="C801" s="30">
        <v>2131907</v>
      </c>
      <c r="D801" s="30">
        <v>212051319</v>
      </c>
      <c r="E801" s="30" t="s">
        <v>128</v>
      </c>
      <c r="F801" s="32">
        <v>240</v>
      </c>
      <c r="G801" s="32">
        <v>263</v>
      </c>
      <c r="H801" s="35">
        <v>9.583333333333334E-2</v>
      </c>
      <c r="I801" s="30" t="s">
        <v>122</v>
      </c>
      <c r="J801" s="65"/>
      <c r="L801" s="8" t="str">
        <f t="shared" si="34"/>
        <v>x</v>
      </c>
    </row>
    <row r="802" spans="1:12" x14ac:dyDescent="0.25">
      <c r="A802" s="30" t="s">
        <v>123</v>
      </c>
      <c r="B802" s="30">
        <v>21205131908</v>
      </c>
      <c r="C802" s="30">
        <v>2131908</v>
      </c>
      <c r="D802" s="30">
        <v>212051319</v>
      </c>
      <c r="E802" s="30" t="s">
        <v>128</v>
      </c>
      <c r="F802" s="32">
        <v>329</v>
      </c>
      <c r="G802" s="32">
        <v>361</v>
      </c>
      <c r="H802" s="35">
        <v>9.7264437689969604E-2</v>
      </c>
      <c r="I802" s="30" t="s">
        <v>122</v>
      </c>
      <c r="J802" s="65"/>
      <c r="L802" s="8" t="str">
        <f t="shared" si="34"/>
        <v>x</v>
      </c>
    </row>
    <row r="803" spans="1:12" x14ac:dyDescent="0.25">
      <c r="A803" s="30" t="s">
        <v>123</v>
      </c>
      <c r="B803" s="30">
        <v>21205131909</v>
      </c>
      <c r="C803" s="30">
        <v>2131909</v>
      </c>
      <c r="D803" s="30">
        <v>212051319</v>
      </c>
      <c r="E803" s="30" t="s">
        <v>128</v>
      </c>
      <c r="F803" s="32">
        <v>356</v>
      </c>
      <c r="G803" s="32">
        <v>391</v>
      </c>
      <c r="H803" s="35">
        <v>9.8314606741573038E-2</v>
      </c>
      <c r="I803" s="30" t="s">
        <v>122</v>
      </c>
      <c r="J803" s="65"/>
      <c r="L803" s="8" t="str">
        <f t="shared" si="34"/>
        <v>x</v>
      </c>
    </row>
    <row r="804" spans="1:12" x14ac:dyDescent="0.25">
      <c r="A804" s="30" t="s">
        <v>123</v>
      </c>
      <c r="B804" s="30">
        <v>21205131910</v>
      </c>
      <c r="C804" s="30">
        <v>2131910</v>
      </c>
      <c r="D804" s="30">
        <v>212051319</v>
      </c>
      <c r="E804" s="30" t="s">
        <v>128</v>
      </c>
      <c r="F804" s="32">
        <v>232</v>
      </c>
      <c r="G804" s="32">
        <v>254</v>
      </c>
      <c r="H804" s="35">
        <v>9.4827586206896547E-2</v>
      </c>
      <c r="I804" s="30" t="s">
        <v>122</v>
      </c>
      <c r="J804" s="65"/>
      <c r="L804" s="8" t="str">
        <f t="shared" si="34"/>
        <v>x</v>
      </c>
    </row>
    <row r="805" spans="1:12" x14ac:dyDescent="0.25">
      <c r="A805" s="30" t="s">
        <v>123</v>
      </c>
      <c r="B805" s="30">
        <v>21205131912</v>
      </c>
      <c r="C805" s="30">
        <v>2131912</v>
      </c>
      <c r="D805" s="30">
        <v>212051319</v>
      </c>
      <c r="E805" s="30" t="s">
        <v>128</v>
      </c>
      <c r="F805" s="32">
        <v>309</v>
      </c>
      <c r="G805" s="32">
        <v>339</v>
      </c>
      <c r="H805" s="35">
        <v>9.7087378640776698E-2</v>
      </c>
      <c r="I805" s="30" t="s">
        <v>122</v>
      </c>
      <c r="J805" s="65"/>
      <c r="L805" s="8" t="str">
        <f t="shared" si="34"/>
        <v>x</v>
      </c>
    </row>
    <row r="806" spans="1:12" x14ac:dyDescent="0.25">
      <c r="A806" s="30" t="s">
        <v>123</v>
      </c>
      <c r="B806" s="30">
        <v>21205131913</v>
      </c>
      <c r="C806" s="30">
        <v>2131913</v>
      </c>
      <c r="D806" s="30">
        <v>212051319</v>
      </c>
      <c r="E806" s="30" t="s">
        <v>128</v>
      </c>
      <c r="F806" s="32">
        <v>231</v>
      </c>
      <c r="G806" s="32">
        <v>253</v>
      </c>
      <c r="H806" s="35">
        <v>9.5238095238095233E-2</v>
      </c>
      <c r="I806" s="30" t="s">
        <v>122</v>
      </c>
      <c r="J806" s="65"/>
      <c r="L806" s="8" t="str">
        <f t="shared" si="34"/>
        <v>x</v>
      </c>
    </row>
    <row r="807" spans="1:12" x14ac:dyDescent="0.25">
      <c r="A807" s="30" t="s">
        <v>123</v>
      </c>
      <c r="B807" s="30">
        <v>21205131914</v>
      </c>
      <c r="C807" s="30">
        <v>2131914</v>
      </c>
      <c r="D807" s="30">
        <v>212051319</v>
      </c>
      <c r="E807" s="30" t="s">
        <v>128</v>
      </c>
      <c r="F807" s="32">
        <v>362</v>
      </c>
      <c r="G807" s="32">
        <v>397</v>
      </c>
      <c r="H807" s="35">
        <v>9.668508287292818E-2</v>
      </c>
      <c r="I807" s="30" t="s">
        <v>122</v>
      </c>
      <c r="J807" s="65"/>
      <c r="L807" s="8" t="str">
        <f t="shared" si="34"/>
        <v>x</v>
      </c>
    </row>
    <row r="808" spans="1:12" x14ac:dyDescent="0.25">
      <c r="A808" s="30" t="s">
        <v>123</v>
      </c>
      <c r="B808" s="30">
        <v>21205131915</v>
      </c>
      <c r="C808" s="30">
        <v>2131915</v>
      </c>
      <c r="D808" s="30">
        <v>212051319</v>
      </c>
      <c r="E808" s="30" t="s">
        <v>128</v>
      </c>
      <c r="F808" s="32">
        <v>354</v>
      </c>
      <c r="G808" s="32">
        <v>388</v>
      </c>
      <c r="H808" s="35">
        <v>9.6045197740112997E-2</v>
      </c>
      <c r="I808" s="30" t="s">
        <v>122</v>
      </c>
      <c r="J808" s="65"/>
      <c r="L808" s="8" t="str">
        <f t="shared" si="34"/>
        <v>x</v>
      </c>
    </row>
    <row r="809" spans="1:12" outlineLevel="2" x14ac:dyDescent="0.25">
      <c r="A809" s="30" t="s">
        <v>123</v>
      </c>
      <c r="B809" s="30">
        <v>21205131936</v>
      </c>
      <c r="C809" s="30">
        <v>2131936</v>
      </c>
      <c r="D809" s="30">
        <v>212051319</v>
      </c>
      <c r="E809" s="30" t="s">
        <v>128</v>
      </c>
      <c r="F809" s="32">
        <v>265</v>
      </c>
      <c r="G809" s="32">
        <v>291</v>
      </c>
      <c r="H809" s="35">
        <v>9.8113207547169817E-2</v>
      </c>
      <c r="I809" s="30" t="s">
        <v>122</v>
      </c>
      <c r="J809" s="65"/>
      <c r="L809" s="8" t="str">
        <f t="shared" si="34"/>
        <v>x</v>
      </c>
    </row>
    <row r="810" spans="1:12" outlineLevel="2" x14ac:dyDescent="0.25">
      <c r="A810" s="30" t="s">
        <v>123</v>
      </c>
      <c r="B810" s="30">
        <v>21205131937</v>
      </c>
      <c r="C810" s="30">
        <v>2131937</v>
      </c>
      <c r="D810" s="30">
        <v>212051319</v>
      </c>
      <c r="E810" s="30" t="s">
        <v>128</v>
      </c>
      <c r="F810" s="32">
        <v>308</v>
      </c>
      <c r="G810" s="32">
        <v>338</v>
      </c>
      <c r="H810" s="35">
        <v>9.7402597402597407E-2</v>
      </c>
      <c r="I810" s="30" t="s">
        <v>122</v>
      </c>
      <c r="J810" s="65"/>
      <c r="L810" s="8" t="str">
        <f t="shared" si="34"/>
        <v>x</v>
      </c>
    </row>
    <row r="811" spans="1:12" outlineLevel="2" x14ac:dyDescent="0.25">
      <c r="A811" s="30" t="s">
        <v>123</v>
      </c>
      <c r="B811" s="30">
        <v>21205131942</v>
      </c>
      <c r="C811" s="30">
        <v>2131942</v>
      </c>
      <c r="D811" s="30">
        <v>212051319</v>
      </c>
      <c r="E811" s="30" t="s">
        <v>128</v>
      </c>
      <c r="F811" s="32">
        <v>245</v>
      </c>
      <c r="G811" s="32">
        <v>269</v>
      </c>
      <c r="H811" s="35">
        <v>9.7959183673469383E-2</v>
      </c>
      <c r="I811" s="30" t="s">
        <v>122</v>
      </c>
      <c r="J811" s="65"/>
      <c r="L811" s="8" t="str">
        <f t="shared" si="34"/>
        <v>x</v>
      </c>
    </row>
    <row r="812" spans="1:12" ht="15.75" outlineLevel="2" thickBot="1" x14ac:dyDescent="0.3">
      <c r="A812" s="30" t="s">
        <v>123</v>
      </c>
      <c r="B812" s="30">
        <v>21205131944</v>
      </c>
      <c r="C812" s="30">
        <v>2131944</v>
      </c>
      <c r="D812" s="30">
        <v>212051319</v>
      </c>
      <c r="E812" s="30" t="s">
        <v>128</v>
      </c>
      <c r="F812" s="32">
        <v>161</v>
      </c>
      <c r="G812" s="32">
        <v>177</v>
      </c>
      <c r="H812" s="35">
        <v>9.9378881987577633E-2</v>
      </c>
      <c r="I812" s="30" t="s">
        <v>122</v>
      </c>
      <c r="J812" s="65"/>
      <c r="L812" s="8" t="str">
        <f t="shared" si="34"/>
        <v>x</v>
      </c>
    </row>
    <row r="813" spans="1:12" ht="15.75" outlineLevel="2" thickBot="1" x14ac:dyDescent="0.3">
      <c r="A813" s="14" t="str">
        <f>+A811</f>
        <v>CHISHOLM</v>
      </c>
      <c r="B813" s="15"/>
      <c r="F813" s="40">
        <f>SUM(F714:F812)</f>
        <v>116746</v>
      </c>
      <c r="G813" s="40">
        <f>SUM(G714:G812)</f>
        <v>128014</v>
      </c>
      <c r="J813" t="s">
        <v>13</v>
      </c>
    </row>
    <row r="814" spans="1:12" outlineLevel="2" x14ac:dyDescent="0.25">
      <c r="B814" s="15"/>
      <c r="F814" s="7"/>
      <c r="G814" s="7"/>
    </row>
    <row r="815" spans="1:12" outlineLevel="2" x14ac:dyDescent="0.25">
      <c r="B815" s="15"/>
      <c r="F815" s="7">
        <f>+'[1]Base data'!B2-Moves!F813</f>
        <v>148</v>
      </c>
      <c r="G815" s="7">
        <f>+'[1]Base data'!C2-Moves!G813</f>
        <v>-776</v>
      </c>
      <c r="I815" t="s">
        <v>129</v>
      </c>
    </row>
    <row r="816" spans="1:12" outlineLevel="2" x14ac:dyDescent="0.25">
      <c r="B816" s="15"/>
      <c r="F816" s="7"/>
      <c r="G816" s="7"/>
    </row>
    <row r="817" spans="1:13" outlineLevel="2" x14ac:dyDescent="0.25">
      <c r="B817" s="15" t="s">
        <v>130</v>
      </c>
      <c r="F817" s="7">
        <f>SUM(F714:F720)</f>
        <v>34257</v>
      </c>
      <c r="G817" s="7">
        <f>SUM(G714:G720)</f>
        <v>37580</v>
      </c>
      <c r="H817" s="26">
        <f>+G817/$G$813</f>
        <v>0.29356164169543958</v>
      </c>
    </row>
    <row r="818" spans="1:13" outlineLevel="2" x14ac:dyDescent="0.25">
      <c r="B818" t="s">
        <v>131</v>
      </c>
      <c r="F818" s="7">
        <f>SUM(F721:F722)</f>
        <v>10937</v>
      </c>
      <c r="G818" s="7">
        <f>SUM(G721:G722)</f>
        <v>11997</v>
      </c>
      <c r="H818" s="26">
        <f t="shared" ref="H818:H820" si="35">+G818/$G$813</f>
        <v>9.3716312278344552E-2</v>
      </c>
    </row>
    <row r="819" spans="1:13" outlineLevel="2" x14ac:dyDescent="0.25">
      <c r="B819" t="s">
        <v>132</v>
      </c>
      <c r="F819" s="7">
        <f>SUM(F723:F725)</f>
        <v>17450</v>
      </c>
      <c r="G819" s="7">
        <f>SUM(G723:G725)</f>
        <v>19142</v>
      </c>
      <c r="H819" s="26">
        <f t="shared" si="35"/>
        <v>0.14953052009936413</v>
      </c>
    </row>
    <row r="820" spans="1:13" outlineLevel="2" x14ac:dyDescent="0.25">
      <c r="B820" s="15" t="s">
        <v>133</v>
      </c>
      <c r="F820" s="7">
        <f>+F813-SUM(F817:F819)</f>
        <v>54102</v>
      </c>
      <c r="G820" s="7">
        <f>+G813-SUM(G817:G819)</f>
        <v>59295</v>
      </c>
      <c r="H820" s="26">
        <f t="shared" si="35"/>
        <v>0.46319152592685175</v>
      </c>
    </row>
    <row r="821" spans="1:13" outlineLevel="2" x14ac:dyDescent="0.25"/>
    <row r="822" spans="1:13" outlineLevel="2" x14ac:dyDescent="0.25">
      <c r="A822" s="18"/>
    </row>
    <row r="823" spans="1:13" outlineLevel="2" x14ac:dyDescent="0.25">
      <c r="A823" s="18"/>
      <c r="B823" t="s">
        <v>134</v>
      </c>
      <c r="F823">
        <f>SUBTOTAL(9,F1024:F1071)</f>
        <v>48094</v>
      </c>
      <c r="G823">
        <f>SUBTOTAL(9,G1024:G1071)</f>
        <v>52753</v>
      </c>
    </row>
    <row r="824" spans="1:13" outlineLevel="2" x14ac:dyDescent="0.25">
      <c r="A824" s="18"/>
    </row>
    <row r="825" spans="1:13" outlineLevel="2" x14ac:dyDescent="0.25">
      <c r="A825" s="18"/>
    </row>
    <row r="826" spans="1:13" outlineLevel="2" x14ac:dyDescent="0.25">
      <c r="A826" s="18"/>
    </row>
    <row r="827" spans="1:13" outlineLevel="2" x14ac:dyDescent="0.25">
      <c r="A827" s="41" t="s">
        <v>115</v>
      </c>
    </row>
    <row r="828" spans="1:13" x14ac:dyDescent="0.25">
      <c r="A828" t="s">
        <v>135</v>
      </c>
      <c r="B828" s="15" t="s">
        <v>227</v>
      </c>
      <c r="C828" t="s">
        <v>115</v>
      </c>
      <c r="F828" s="7">
        <v>8897</v>
      </c>
      <c r="G828" s="7">
        <v>9711</v>
      </c>
      <c r="H828" s="7">
        <v>11</v>
      </c>
      <c r="I828" t="s">
        <v>115</v>
      </c>
      <c r="L828" s="8" t="str">
        <f t="shared" ref="L828:L864" si="36">IF(+I828=A828,"x","y")</f>
        <v>y</v>
      </c>
      <c r="M828" t="str">
        <f t="shared" ref="M828:M829" si="37">LEFT(B828,LEN(B828)-5)</f>
        <v>Caulfield - Sout</v>
      </c>
    </row>
    <row r="829" spans="1:13" ht="15.75" thickBot="1" x14ac:dyDescent="0.3">
      <c r="A829" t="s">
        <v>135</v>
      </c>
      <c r="B829" s="15" t="s">
        <v>228</v>
      </c>
      <c r="C829" t="s">
        <v>115</v>
      </c>
      <c r="F829" s="7">
        <v>4417</v>
      </c>
      <c r="G829" s="7">
        <v>4845</v>
      </c>
      <c r="H829">
        <v>10</v>
      </c>
      <c r="I829" t="s">
        <v>115</v>
      </c>
      <c r="L829" s="8" t="str">
        <f t="shared" si="36"/>
        <v>y</v>
      </c>
      <c r="M829" t="str">
        <f t="shared" si="37"/>
        <v>Elsternwic</v>
      </c>
    </row>
    <row r="830" spans="1:13" ht="15.75" thickTop="1" x14ac:dyDescent="0.25">
      <c r="A830" t="s">
        <v>136</v>
      </c>
      <c r="B830">
        <v>20802118202</v>
      </c>
      <c r="C830">
        <v>2118202</v>
      </c>
      <c r="D830">
        <v>208021182</v>
      </c>
      <c r="E830" t="s">
        <v>137</v>
      </c>
      <c r="F830" s="7">
        <v>277</v>
      </c>
      <c r="G830" s="7">
        <v>304</v>
      </c>
      <c r="H830" s="16">
        <f t="shared" ref="H830:H843" si="38">(G830-F830)/F830</f>
        <v>9.7472924187725629E-2</v>
      </c>
      <c r="I830" t="s">
        <v>115</v>
      </c>
      <c r="J830" s="59" t="s">
        <v>138</v>
      </c>
      <c r="L830" s="8" t="str">
        <f t="shared" si="36"/>
        <v>y</v>
      </c>
    </row>
    <row r="831" spans="1:13" x14ac:dyDescent="0.25">
      <c r="A831" t="s">
        <v>136</v>
      </c>
      <c r="B831">
        <v>20802118203</v>
      </c>
      <c r="C831">
        <v>2118203</v>
      </c>
      <c r="D831">
        <v>208021182</v>
      </c>
      <c r="E831" t="s">
        <v>137</v>
      </c>
      <c r="F831" s="7">
        <v>435</v>
      </c>
      <c r="G831" s="7">
        <v>477</v>
      </c>
      <c r="H831" s="16">
        <f t="shared" si="38"/>
        <v>9.6551724137931033E-2</v>
      </c>
      <c r="I831" t="s">
        <v>115</v>
      </c>
      <c r="J831" s="60"/>
      <c r="L831" s="8" t="str">
        <f t="shared" si="36"/>
        <v>y</v>
      </c>
    </row>
    <row r="832" spans="1:13" x14ac:dyDescent="0.25">
      <c r="A832" t="s">
        <v>136</v>
      </c>
      <c r="B832">
        <v>20802118206</v>
      </c>
      <c r="C832">
        <v>2118206</v>
      </c>
      <c r="D832">
        <v>208021182</v>
      </c>
      <c r="E832" t="s">
        <v>137</v>
      </c>
      <c r="F832" s="7">
        <v>346</v>
      </c>
      <c r="G832" s="7">
        <v>380</v>
      </c>
      <c r="H832" s="16">
        <f t="shared" si="38"/>
        <v>9.8265895953757232E-2</v>
      </c>
      <c r="I832" t="s">
        <v>115</v>
      </c>
      <c r="J832" s="60"/>
      <c r="L832" s="8" t="str">
        <f t="shared" si="36"/>
        <v>y</v>
      </c>
    </row>
    <row r="833" spans="1:12" x14ac:dyDescent="0.25">
      <c r="A833" t="s">
        <v>136</v>
      </c>
      <c r="B833">
        <v>20802118207</v>
      </c>
      <c r="C833">
        <v>2118207</v>
      </c>
      <c r="D833">
        <v>208021182</v>
      </c>
      <c r="E833" t="s">
        <v>137</v>
      </c>
      <c r="F833" s="7">
        <v>264</v>
      </c>
      <c r="G833" s="7">
        <v>290</v>
      </c>
      <c r="H833" s="16">
        <f t="shared" si="38"/>
        <v>9.8484848484848481E-2</v>
      </c>
      <c r="I833" t="s">
        <v>115</v>
      </c>
      <c r="J833" s="60"/>
      <c r="L833" s="8" t="str">
        <f t="shared" si="36"/>
        <v>y</v>
      </c>
    </row>
    <row r="834" spans="1:12" x14ac:dyDescent="0.25">
      <c r="A834" t="s">
        <v>136</v>
      </c>
      <c r="B834">
        <v>20802118208</v>
      </c>
      <c r="C834">
        <v>2118208</v>
      </c>
      <c r="D834">
        <v>208021182</v>
      </c>
      <c r="E834" t="s">
        <v>137</v>
      </c>
      <c r="F834" s="7">
        <v>236</v>
      </c>
      <c r="G834" s="7">
        <v>259</v>
      </c>
      <c r="H834" s="16">
        <f t="shared" si="38"/>
        <v>9.7457627118644072E-2</v>
      </c>
      <c r="I834" t="s">
        <v>115</v>
      </c>
      <c r="J834" s="60"/>
      <c r="L834" s="8" t="str">
        <f t="shared" si="36"/>
        <v>y</v>
      </c>
    </row>
    <row r="835" spans="1:12" x14ac:dyDescent="0.25">
      <c r="A835" t="s">
        <v>136</v>
      </c>
      <c r="B835">
        <v>20802118209</v>
      </c>
      <c r="C835">
        <v>2118209</v>
      </c>
      <c r="D835">
        <v>208021182</v>
      </c>
      <c r="E835" t="s">
        <v>137</v>
      </c>
      <c r="F835" s="7">
        <v>167</v>
      </c>
      <c r="G835" s="7">
        <v>183</v>
      </c>
      <c r="H835" s="16">
        <f t="shared" si="38"/>
        <v>9.580838323353294E-2</v>
      </c>
      <c r="I835" t="s">
        <v>115</v>
      </c>
      <c r="J835" s="60"/>
      <c r="L835" s="8" t="str">
        <f t="shared" si="36"/>
        <v>y</v>
      </c>
    </row>
    <row r="836" spans="1:12" x14ac:dyDescent="0.25">
      <c r="A836" t="s">
        <v>136</v>
      </c>
      <c r="B836">
        <v>20802118210</v>
      </c>
      <c r="C836">
        <v>2118210</v>
      </c>
      <c r="D836">
        <v>208021182</v>
      </c>
      <c r="E836" t="s">
        <v>137</v>
      </c>
      <c r="F836" s="7">
        <v>221</v>
      </c>
      <c r="G836" s="7">
        <v>242</v>
      </c>
      <c r="H836" s="16">
        <f t="shared" si="38"/>
        <v>9.5022624434389136E-2</v>
      </c>
      <c r="I836" t="s">
        <v>115</v>
      </c>
      <c r="J836" s="60"/>
      <c r="L836" s="8" t="str">
        <f t="shared" si="36"/>
        <v>y</v>
      </c>
    </row>
    <row r="837" spans="1:12" x14ac:dyDescent="0.25">
      <c r="A837" t="s">
        <v>136</v>
      </c>
      <c r="B837">
        <v>20802118211</v>
      </c>
      <c r="C837">
        <v>2118211</v>
      </c>
      <c r="D837">
        <v>208021182</v>
      </c>
      <c r="E837" t="s">
        <v>137</v>
      </c>
      <c r="F837" s="7">
        <v>149</v>
      </c>
      <c r="G837" s="7">
        <v>163</v>
      </c>
      <c r="H837" s="16">
        <f t="shared" si="38"/>
        <v>9.3959731543624164E-2</v>
      </c>
      <c r="I837" t="s">
        <v>115</v>
      </c>
      <c r="J837" s="60"/>
      <c r="L837" s="8" t="str">
        <f t="shared" si="36"/>
        <v>y</v>
      </c>
    </row>
    <row r="838" spans="1:12" x14ac:dyDescent="0.25">
      <c r="A838" t="s">
        <v>136</v>
      </c>
      <c r="B838">
        <v>20802118212</v>
      </c>
      <c r="C838">
        <v>2118212</v>
      </c>
      <c r="D838">
        <v>208021182</v>
      </c>
      <c r="E838" t="s">
        <v>137</v>
      </c>
      <c r="F838" s="7">
        <v>203</v>
      </c>
      <c r="G838" s="7">
        <v>223</v>
      </c>
      <c r="H838" s="16">
        <f t="shared" si="38"/>
        <v>9.8522167487684734E-2</v>
      </c>
      <c r="I838" t="s">
        <v>115</v>
      </c>
      <c r="J838" s="60"/>
      <c r="L838" s="8" t="str">
        <f t="shared" si="36"/>
        <v>y</v>
      </c>
    </row>
    <row r="839" spans="1:12" x14ac:dyDescent="0.25">
      <c r="A839" t="s">
        <v>136</v>
      </c>
      <c r="B839">
        <v>20802118213</v>
      </c>
      <c r="C839">
        <v>2118213</v>
      </c>
      <c r="D839">
        <v>208021182</v>
      </c>
      <c r="E839" t="s">
        <v>137</v>
      </c>
      <c r="F839" s="7">
        <v>325</v>
      </c>
      <c r="G839" s="7">
        <v>357</v>
      </c>
      <c r="H839" s="16">
        <f t="shared" si="38"/>
        <v>9.8461538461538461E-2</v>
      </c>
      <c r="I839" t="s">
        <v>115</v>
      </c>
      <c r="J839" s="60"/>
      <c r="L839" s="8" t="str">
        <f t="shared" si="36"/>
        <v>y</v>
      </c>
    </row>
    <row r="840" spans="1:12" x14ac:dyDescent="0.25">
      <c r="A840" t="s">
        <v>136</v>
      </c>
      <c r="B840">
        <v>20802118214</v>
      </c>
      <c r="C840">
        <v>2118214</v>
      </c>
      <c r="D840">
        <v>208021182</v>
      </c>
      <c r="E840" t="s">
        <v>137</v>
      </c>
      <c r="F840" s="7">
        <v>311</v>
      </c>
      <c r="G840" s="7">
        <v>341</v>
      </c>
      <c r="H840" s="16">
        <f t="shared" si="38"/>
        <v>9.6463022508038579E-2</v>
      </c>
      <c r="I840" t="s">
        <v>115</v>
      </c>
      <c r="J840" s="60"/>
      <c r="L840" s="8" t="str">
        <f t="shared" si="36"/>
        <v>y</v>
      </c>
    </row>
    <row r="841" spans="1:12" x14ac:dyDescent="0.25">
      <c r="A841" t="s">
        <v>136</v>
      </c>
      <c r="B841">
        <v>20802118215</v>
      </c>
      <c r="C841">
        <v>2118215</v>
      </c>
      <c r="D841">
        <v>208021182</v>
      </c>
      <c r="E841" t="s">
        <v>137</v>
      </c>
      <c r="F841" s="7">
        <v>283</v>
      </c>
      <c r="G841" s="7">
        <v>310</v>
      </c>
      <c r="H841" s="16">
        <f t="shared" si="38"/>
        <v>9.5406360424028266E-2</v>
      </c>
      <c r="I841" t="s">
        <v>115</v>
      </c>
      <c r="J841" s="60"/>
      <c r="L841" s="8" t="str">
        <f t="shared" si="36"/>
        <v>y</v>
      </c>
    </row>
    <row r="842" spans="1:12" x14ac:dyDescent="0.25">
      <c r="A842" t="s">
        <v>136</v>
      </c>
      <c r="B842">
        <v>20802118216</v>
      </c>
      <c r="C842">
        <v>2118216</v>
      </c>
      <c r="D842">
        <v>208021182</v>
      </c>
      <c r="E842" t="s">
        <v>137</v>
      </c>
      <c r="F842" s="7">
        <v>294</v>
      </c>
      <c r="G842" s="7">
        <v>322</v>
      </c>
      <c r="H842" s="16">
        <f t="shared" si="38"/>
        <v>9.5238095238095233E-2</v>
      </c>
      <c r="I842" t="s">
        <v>115</v>
      </c>
      <c r="J842" s="60"/>
      <c r="L842" s="8" t="str">
        <f t="shared" si="36"/>
        <v>y</v>
      </c>
    </row>
    <row r="843" spans="1:12" ht="15.75" thickBot="1" x14ac:dyDescent="0.3">
      <c r="A843" t="s">
        <v>136</v>
      </c>
      <c r="B843">
        <v>20802118217</v>
      </c>
      <c r="C843">
        <v>2118217</v>
      </c>
      <c r="D843">
        <v>208021182</v>
      </c>
      <c r="E843" t="s">
        <v>137</v>
      </c>
      <c r="F843" s="7">
        <v>257</v>
      </c>
      <c r="G843" s="7">
        <v>282</v>
      </c>
      <c r="H843" s="16">
        <f t="shared" si="38"/>
        <v>9.727626459143969E-2</v>
      </c>
      <c r="I843" t="s">
        <v>115</v>
      </c>
      <c r="J843" s="61"/>
      <c r="L843" s="8" t="str">
        <f t="shared" si="36"/>
        <v>y</v>
      </c>
    </row>
    <row r="844" spans="1:12" ht="15.75" thickTop="1" x14ac:dyDescent="0.25">
      <c r="A844" s="30" t="s">
        <v>139</v>
      </c>
      <c r="B844" s="30">
        <v>20804119510</v>
      </c>
      <c r="C844" s="30">
        <v>2119510</v>
      </c>
      <c r="D844" s="30">
        <v>208041195</v>
      </c>
      <c r="E844" s="30" t="s">
        <v>140</v>
      </c>
      <c r="F844" s="30">
        <v>360</v>
      </c>
      <c r="G844" s="30">
        <v>395</v>
      </c>
      <c r="H844" s="30"/>
      <c r="I844" s="30" t="s">
        <v>115</v>
      </c>
      <c r="J844" s="66" t="s">
        <v>141</v>
      </c>
      <c r="L844" s="8" t="str">
        <f t="shared" si="36"/>
        <v>x</v>
      </c>
    </row>
    <row r="845" spans="1:12" x14ac:dyDescent="0.25">
      <c r="A845" s="30" t="s">
        <v>139</v>
      </c>
      <c r="B845" s="30">
        <v>20804119511</v>
      </c>
      <c r="C845" s="30">
        <v>2119511</v>
      </c>
      <c r="D845" s="30">
        <v>208041195</v>
      </c>
      <c r="E845" s="30" t="s">
        <v>140</v>
      </c>
      <c r="F845" s="30">
        <v>408</v>
      </c>
      <c r="G845" s="30">
        <v>448</v>
      </c>
      <c r="H845" s="30"/>
      <c r="I845" s="30" t="s">
        <v>115</v>
      </c>
      <c r="J845" s="67"/>
      <c r="L845" s="8" t="str">
        <f t="shared" si="36"/>
        <v>x</v>
      </c>
    </row>
    <row r="846" spans="1:12" x14ac:dyDescent="0.25">
      <c r="A846" s="30" t="s">
        <v>139</v>
      </c>
      <c r="B846" s="30">
        <v>20804119512</v>
      </c>
      <c r="C846" s="30">
        <v>2119512</v>
      </c>
      <c r="D846" s="30">
        <v>208041195</v>
      </c>
      <c r="E846" s="30" t="s">
        <v>140</v>
      </c>
      <c r="F846" s="30">
        <v>304</v>
      </c>
      <c r="G846" s="30">
        <v>333</v>
      </c>
      <c r="H846" s="30"/>
      <c r="I846" s="30" t="s">
        <v>115</v>
      </c>
      <c r="J846" s="67"/>
      <c r="L846" s="8" t="str">
        <f t="shared" si="36"/>
        <v>x</v>
      </c>
    </row>
    <row r="847" spans="1:12" x14ac:dyDescent="0.25">
      <c r="A847" s="30" t="s">
        <v>139</v>
      </c>
      <c r="B847" s="30">
        <v>20804119513</v>
      </c>
      <c r="C847" s="30">
        <v>2119513</v>
      </c>
      <c r="D847" s="30">
        <v>208041195</v>
      </c>
      <c r="E847" s="30" t="s">
        <v>140</v>
      </c>
      <c r="F847" s="30">
        <v>460</v>
      </c>
      <c r="G847" s="30">
        <v>505</v>
      </c>
      <c r="H847" s="30"/>
      <c r="I847" s="30" t="s">
        <v>115</v>
      </c>
      <c r="J847" s="67"/>
      <c r="L847" s="8" t="str">
        <f t="shared" si="36"/>
        <v>x</v>
      </c>
    </row>
    <row r="848" spans="1:12" x14ac:dyDescent="0.25">
      <c r="A848" s="30" t="s">
        <v>139</v>
      </c>
      <c r="B848" s="30">
        <v>20804119526</v>
      </c>
      <c r="C848" s="30">
        <v>2119526</v>
      </c>
      <c r="D848" s="30">
        <v>208041195</v>
      </c>
      <c r="E848" s="30" t="s">
        <v>140</v>
      </c>
      <c r="F848" s="30">
        <v>233</v>
      </c>
      <c r="G848" s="30">
        <v>256</v>
      </c>
      <c r="H848" s="30"/>
      <c r="I848" s="30" t="s">
        <v>115</v>
      </c>
      <c r="J848" s="67"/>
      <c r="L848" s="8" t="str">
        <f t="shared" si="36"/>
        <v>x</v>
      </c>
    </row>
    <row r="849" spans="1:13" x14ac:dyDescent="0.25">
      <c r="A849" s="30" t="s">
        <v>139</v>
      </c>
      <c r="B849" s="30">
        <v>20804119546</v>
      </c>
      <c r="C849" s="30">
        <v>2119546</v>
      </c>
      <c r="D849" s="30">
        <v>208041195</v>
      </c>
      <c r="E849" s="30" t="s">
        <v>140</v>
      </c>
      <c r="F849" s="30">
        <v>185</v>
      </c>
      <c r="G849" s="30">
        <v>203</v>
      </c>
      <c r="H849" s="30"/>
      <c r="I849" s="30" t="s">
        <v>115</v>
      </c>
      <c r="J849" s="67"/>
      <c r="L849" s="8" t="str">
        <f t="shared" si="36"/>
        <v>x</v>
      </c>
    </row>
    <row r="850" spans="1:13" x14ac:dyDescent="0.25">
      <c r="A850" s="30" t="s">
        <v>139</v>
      </c>
      <c r="B850" s="30">
        <v>20804119552</v>
      </c>
      <c r="C850" s="30">
        <v>2119552</v>
      </c>
      <c r="D850" s="30">
        <v>208041195</v>
      </c>
      <c r="E850" s="30" t="s">
        <v>140</v>
      </c>
      <c r="F850" s="30">
        <v>160</v>
      </c>
      <c r="G850" s="30">
        <v>176</v>
      </c>
      <c r="H850" s="30"/>
      <c r="I850" s="30" t="s">
        <v>115</v>
      </c>
      <c r="J850" s="67"/>
      <c r="L850" s="8" t="str">
        <f t="shared" si="36"/>
        <v>x</v>
      </c>
    </row>
    <row r="851" spans="1:13" x14ac:dyDescent="0.25">
      <c r="A851" s="30" t="s">
        <v>139</v>
      </c>
      <c r="B851" s="30">
        <v>20804119553</v>
      </c>
      <c r="C851" s="30">
        <v>2119553</v>
      </c>
      <c r="D851" s="30">
        <v>208041195</v>
      </c>
      <c r="E851" s="30" t="s">
        <v>140</v>
      </c>
      <c r="F851" s="30">
        <v>365</v>
      </c>
      <c r="G851" s="30">
        <v>400</v>
      </c>
      <c r="H851" s="30"/>
      <c r="I851" s="30" t="s">
        <v>115</v>
      </c>
      <c r="J851" s="67"/>
      <c r="L851" s="8" t="str">
        <f t="shared" si="36"/>
        <v>x</v>
      </c>
    </row>
    <row r="852" spans="1:13" x14ac:dyDescent="0.25">
      <c r="A852" s="30" t="s">
        <v>139</v>
      </c>
      <c r="B852" s="30">
        <v>20804119556</v>
      </c>
      <c r="C852" s="30">
        <v>2119556</v>
      </c>
      <c r="D852" s="30">
        <v>208041195</v>
      </c>
      <c r="E852" s="30" t="s">
        <v>140</v>
      </c>
      <c r="F852" s="30">
        <v>60</v>
      </c>
      <c r="G852" s="30">
        <v>66</v>
      </c>
      <c r="H852" s="30"/>
      <c r="I852" s="30" t="s">
        <v>115</v>
      </c>
      <c r="J852" s="67"/>
      <c r="L852" s="8" t="str">
        <f t="shared" si="36"/>
        <v>x</v>
      </c>
    </row>
    <row r="853" spans="1:13" ht="60.75" thickBot="1" x14ac:dyDescent="0.3">
      <c r="A853" s="36" t="s">
        <v>139</v>
      </c>
      <c r="B853" s="36">
        <v>20804119515</v>
      </c>
      <c r="C853" s="36">
        <v>2119515</v>
      </c>
      <c r="D853" s="36">
        <v>208041195</v>
      </c>
      <c r="E853" s="36" t="s">
        <v>140</v>
      </c>
      <c r="F853" s="36">
        <v>114</v>
      </c>
      <c r="G853" s="36">
        <v>125</v>
      </c>
      <c r="H853" s="36"/>
      <c r="I853" s="36" t="s">
        <v>115</v>
      </c>
      <c r="J853" s="68"/>
      <c r="K853" s="28" t="s">
        <v>142</v>
      </c>
      <c r="L853" s="8" t="str">
        <f t="shared" si="36"/>
        <v>x</v>
      </c>
    </row>
    <row r="854" spans="1:13" ht="15.75" thickTop="1" x14ac:dyDescent="0.25">
      <c r="A854" s="30" t="s">
        <v>139</v>
      </c>
      <c r="B854" s="31" t="s">
        <v>229</v>
      </c>
      <c r="C854" s="30"/>
      <c r="D854" s="30"/>
      <c r="E854" s="30"/>
      <c r="F854" s="32">
        <v>6996</v>
      </c>
      <c r="G854" s="32">
        <v>7662</v>
      </c>
      <c r="H854" s="30">
        <v>6</v>
      </c>
      <c r="I854" s="30" t="s">
        <v>115</v>
      </c>
      <c r="L854" s="8" t="str">
        <f t="shared" si="36"/>
        <v>x</v>
      </c>
    </row>
    <row r="855" spans="1:13" x14ac:dyDescent="0.25">
      <c r="A855" s="30" t="s">
        <v>139</v>
      </c>
      <c r="B855" s="31" t="s">
        <v>230</v>
      </c>
      <c r="C855" s="30"/>
      <c r="D855" s="30"/>
      <c r="E855" s="30"/>
      <c r="F855" s="32">
        <v>15160</v>
      </c>
      <c r="G855" s="32">
        <v>16584</v>
      </c>
      <c r="H855" s="30">
        <v>12</v>
      </c>
      <c r="I855" s="30" t="s">
        <v>115</v>
      </c>
      <c r="L855" s="8" t="str">
        <f t="shared" si="36"/>
        <v>x</v>
      </c>
    </row>
    <row r="856" spans="1:13" x14ac:dyDescent="0.25">
      <c r="A856" s="30" t="s">
        <v>139</v>
      </c>
      <c r="B856" s="37" t="s">
        <v>231</v>
      </c>
      <c r="C856" s="30"/>
      <c r="D856" s="30"/>
      <c r="E856" s="30"/>
      <c r="F856" s="32">
        <v>14011</v>
      </c>
      <c r="G856" s="32">
        <v>15368</v>
      </c>
      <c r="H856" s="30">
        <v>3</v>
      </c>
      <c r="I856" s="30" t="s">
        <v>115</v>
      </c>
      <c r="L856" s="8" t="str">
        <f t="shared" si="36"/>
        <v>x</v>
      </c>
    </row>
    <row r="857" spans="1:13" x14ac:dyDescent="0.25">
      <c r="A857" s="30" t="s">
        <v>139</v>
      </c>
      <c r="B857" s="37" t="s">
        <v>232</v>
      </c>
      <c r="C857" s="30"/>
      <c r="D857" s="30"/>
      <c r="E857" s="30"/>
      <c r="F857" s="32">
        <v>6921</v>
      </c>
      <c r="G857" s="32">
        <v>7593</v>
      </c>
      <c r="H857" s="30">
        <v>1</v>
      </c>
      <c r="I857" s="30" t="s">
        <v>115</v>
      </c>
      <c r="L857" s="8" t="str">
        <f t="shared" si="36"/>
        <v>x</v>
      </c>
    </row>
    <row r="858" spans="1:13" x14ac:dyDescent="0.25">
      <c r="A858" s="30" t="s">
        <v>139</v>
      </c>
      <c r="B858" s="37" t="s">
        <v>233</v>
      </c>
      <c r="C858" s="30"/>
      <c r="D858" s="30"/>
      <c r="E858" s="30"/>
      <c r="F858" s="32">
        <v>7023</v>
      </c>
      <c r="G858" s="32">
        <v>7704</v>
      </c>
      <c r="H858" s="30">
        <v>2</v>
      </c>
      <c r="I858" s="30" t="s">
        <v>115</v>
      </c>
      <c r="L858" s="8" t="str">
        <f t="shared" si="36"/>
        <v>x</v>
      </c>
    </row>
    <row r="859" spans="1:13" x14ac:dyDescent="0.25">
      <c r="A859" s="30" t="s">
        <v>139</v>
      </c>
      <c r="B859" s="31" t="s">
        <v>234</v>
      </c>
      <c r="C859" s="30"/>
      <c r="D859" s="30"/>
      <c r="E859" s="30"/>
      <c r="F859" s="32">
        <v>10033</v>
      </c>
      <c r="G859" s="32">
        <v>11006</v>
      </c>
      <c r="H859" s="30">
        <v>5</v>
      </c>
      <c r="I859" s="30" t="s">
        <v>115</v>
      </c>
      <c r="L859" s="8" t="str">
        <f t="shared" si="36"/>
        <v>x</v>
      </c>
    </row>
    <row r="860" spans="1:13" x14ac:dyDescent="0.25">
      <c r="A860" t="s">
        <v>143</v>
      </c>
      <c r="B860" s="15" t="s">
        <v>235</v>
      </c>
      <c r="F860" s="7">
        <v>15073</v>
      </c>
      <c r="G860" s="7">
        <v>16950</v>
      </c>
      <c r="H860">
        <v>7</v>
      </c>
      <c r="I860" t="s">
        <v>115</v>
      </c>
      <c r="L860" s="8" t="str">
        <f t="shared" si="36"/>
        <v>y</v>
      </c>
      <c r="M860" t="str">
        <f t="shared" ref="M860:M864" si="39">LEFT(B860,LEN(B860)-5)</f>
        <v>Caulfield - Nort</v>
      </c>
    </row>
    <row r="861" spans="1:13" x14ac:dyDescent="0.25">
      <c r="A861" t="s">
        <v>143</v>
      </c>
      <c r="B861" s="15" t="s">
        <v>227</v>
      </c>
      <c r="F861" s="7">
        <v>3953</v>
      </c>
      <c r="G861" s="7">
        <v>4335</v>
      </c>
      <c r="H861">
        <v>9</v>
      </c>
      <c r="I861" t="s">
        <v>115</v>
      </c>
      <c r="L861" s="8" t="str">
        <f t="shared" si="36"/>
        <v>y</v>
      </c>
      <c r="M861" t="str">
        <f t="shared" si="39"/>
        <v>Caulfield - Sout</v>
      </c>
    </row>
    <row r="862" spans="1:13" x14ac:dyDescent="0.25">
      <c r="A862" t="s">
        <v>143</v>
      </c>
      <c r="B862" s="15" t="s">
        <v>228</v>
      </c>
      <c r="F862" s="7">
        <v>3952</v>
      </c>
      <c r="G862" s="7">
        <v>4336</v>
      </c>
      <c r="H862">
        <v>8</v>
      </c>
      <c r="I862" t="s">
        <v>115</v>
      </c>
      <c r="L862" s="8" t="str">
        <f t="shared" si="36"/>
        <v>y</v>
      </c>
      <c r="M862" t="str">
        <f t="shared" si="39"/>
        <v>Elsternwic</v>
      </c>
    </row>
    <row r="863" spans="1:13" x14ac:dyDescent="0.25">
      <c r="A863" t="s">
        <v>143</v>
      </c>
      <c r="B863" s="15" t="s">
        <v>236</v>
      </c>
      <c r="F863">
        <v>716</v>
      </c>
      <c r="G863">
        <v>786</v>
      </c>
      <c r="I863" t="s">
        <v>115</v>
      </c>
      <c r="L863" s="8" t="str">
        <f t="shared" si="36"/>
        <v>y</v>
      </c>
      <c r="M863" t="str">
        <f t="shared" si="39"/>
        <v>Ormond - Glen Huntl</v>
      </c>
    </row>
    <row r="864" spans="1:13" ht="15.75" thickBot="1" x14ac:dyDescent="0.3">
      <c r="A864" t="s">
        <v>143</v>
      </c>
      <c r="B864" s="15" t="s">
        <v>237</v>
      </c>
      <c r="F864" s="7">
        <v>11121</v>
      </c>
      <c r="G864" s="7">
        <v>12196</v>
      </c>
      <c r="H864">
        <v>4</v>
      </c>
      <c r="I864" t="s">
        <v>115</v>
      </c>
      <c r="L864" s="8" t="str">
        <f t="shared" si="36"/>
        <v>y</v>
      </c>
      <c r="M864" t="str">
        <f t="shared" si="39"/>
        <v>St Kilda Eas</v>
      </c>
    </row>
    <row r="865" spans="1:13" ht="15.75" thickBot="1" x14ac:dyDescent="0.3">
      <c r="A865" s="14" t="str">
        <f>+I862</f>
        <v>Higgins</v>
      </c>
      <c r="B865" s="15"/>
      <c r="F865" s="40">
        <f>SUM(F828:F864)</f>
        <v>114690</v>
      </c>
      <c r="G865" s="40">
        <f>SUM(G828:G864)</f>
        <v>126116</v>
      </c>
      <c r="J865" t="s">
        <v>13</v>
      </c>
    </row>
    <row r="867" spans="1:13" x14ac:dyDescent="0.25">
      <c r="B867" t="s">
        <v>14</v>
      </c>
      <c r="F867" s="7">
        <f>+F865-'[1]Base data'!B$2</f>
        <v>-2204</v>
      </c>
      <c r="G867" s="7">
        <f>+G865-'[1]Base data'!C$2</f>
        <v>-1122</v>
      </c>
    </row>
    <row r="868" spans="1:13" x14ac:dyDescent="0.25">
      <c r="B868" s="15"/>
      <c r="F868" s="7"/>
      <c r="G868" s="7"/>
    </row>
    <row r="869" spans="1:13" x14ac:dyDescent="0.25">
      <c r="A869" s="18"/>
      <c r="B869" s="15" t="s">
        <v>144</v>
      </c>
      <c r="F869" s="7"/>
      <c r="G869" s="7"/>
    </row>
    <row r="870" spans="1:13" x14ac:dyDescent="0.25">
      <c r="A870" s="18"/>
      <c r="B870" s="15" t="s">
        <v>116</v>
      </c>
      <c r="F870" s="7">
        <f>+F667+F668</f>
        <v>14367</v>
      </c>
      <c r="G870" s="7">
        <f>+G667+G668</f>
        <v>15553</v>
      </c>
    </row>
    <row r="871" spans="1:13" x14ac:dyDescent="0.25">
      <c r="A871" s="18"/>
      <c r="B871" s="15" t="s">
        <v>97</v>
      </c>
      <c r="F871" s="7" t="e">
        <f>+#REF!+F1116+F1117+F1118</f>
        <v>#REF!</v>
      </c>
      <c r="G871" s="7" t="e">
        <f>+#REF!+G1116+G1117+G1118</f>
        <v>#REF!</v>
      </c>
    </row>
    <row r="872" spans="1:13" x14ac:dyDescent="0.25">
      <c r="A872" s="18"/>
      <c r="B872" s="15"/>
      <c r="F872" s="7"/>
      <c r="G872" s="7"/>
    </row>
    <row r="873" spans="1:13" x14ac:dyDescent="0.25">
      <c r="A873" s="41" t="s">
        <v>143</v>
      </c>
      <c r="B873" s="15"/>
      <c r="F873" s="7"/>
      <c r="G873" s="7"/>
    </row>
    <row r="874" spans="1:13" x14ac:dyDescent="0.25">
      <c r="A874" s="30" t="s">
        <v>143</v>
      </c>
      <c r="B874" s="31" t="s">
        <v>238</v>
      </c>
      <c r="C874" s="30"/>
      <c r="D874" s="30"/>
      <c r="E874" s="30"/>
      <c r="F874" s="32">
        <v>11169</v>
      </c>
      <c r="G874" s="32">
        <v>12156</v>
      </c>
      <c r="H874" s="30"/>
      <c r="I874" s="30" t="s">
        <v>143</v>
      </c>
      <c r="L874" s="8" t="str">
        <f t="shared" ref="L874:L917" si="40">IF(+I874=A874,"x","y")</f>
        <v>x</v>
      </c>
    </row>
    <row r="875" spans="1:13" x14ac:dyDescent="0.25">
      <c r="A875" s="30" t="s">
        <v>143</v>
      </c>
      <c r="B875" s="31" t="s">
        <v>239</v>
      </c>
      <c r="C875" s="30"/>
      <c r="D875" s="30"/>
      <c r="E875" s="30"/>
      <c r="F875" s="32">
        <v>10999</v>
      </c>
      <c r="G875" s="32">
        <v>12021</v>
      </c>
      <c r="H875" s="30"/>
      <c r="I875" s="30" t="s">
        <v>143</v>
      </c>
      <c r="L875" s="8" t="str">
        <f t="shared" si="40"/>
        <v>x</v>
      </c>
    </row>
    <row r="876" spans="1:13" x14ac:dyDescent="0.25">
      <c r="A876" s="30" t="s">
        <v>143</v>
      </c>
      <c r="B876" s="31" t="s">
        <v>240</v>
      </c>
      <c r="C876" s="30"/>
      <c r="D876" s="30"/>
      <c r="E876" s="30"/>
      <c r="F876" s="32">
        <v>11957</v>
      </c>
      <c r="G876" s="32">
        <v>13112</v>
      </c>
      <c r="H876" s="30"/>
      <c r="I876" s="30" t="s">
        <v>143</v>
      </c>
      <c r="L876" s="8" t="str">
        <f t="shared" si="40"/>
        <v>x</v>
      </c>
    </row>
    <row r="877" spans="1:13" x14ac:dyDescent="0.25">
      <c r="A877" s="30" t="s">
        <v>143</v>
      </c>
      <c r="B877" s="31" t="s">
        <v>241</v>
      </c>
      <c r="C877" s="30"/>
      <c r="D877" s="30"/>
      <c r="E877" s="30"/>
      <c r="F877" s="32">
        <v>8430</v>
      </c>
      <c r="G877" s="32">
        <v>9230</v>
      </c>
      <c r="H877" s="30"/>
      <c r="I877" s="30" t="s">
        <v>143</v>
      </c>
      <c r="L877" s="8" t="str">
        <f t="shared" si="40"/>
        <v>x</v>
      </c>
    </row>
    <row r="878" spans="1:13" x14ac:dyDescent="0.25">
      <c r="A878" s="30" t="s">
        <v>143</v>
      </c>
      <c r="B878" s="31" t="s">
        <v>242</v>
      </c>
      <c r="C878" s="30"/>
      <c r="D878" s="30"/>
      <c r="E878" s="30"/>
      <c r="F878" s="32">
        <v>8269</v>
      </c>
      <c r="G878" s="32">
        <v>9071</v>
      </c>
      <c r="H878" s="30"/>
      <c r="I878" s="30" t="s">
        <v>143</v>
      </c>
      <c r="L878" s="8" t="str">
        <f t="shared" si="40"/>
        <v>x</v>
      </c>
    </row>
    <row r="879" spans="1:13" x14ac:dyDescent="0.25">
      <c r="A879" s="30" t="s">
        <v>143</v>
      </c>
      <c r="B879" s="31" t="s">
        <v>243</v>
      </c>
      <c r="C879" s="30"/>
      <c r="D879" s="30"/>
      <c r="E879" s="30"/>
      <c r="F879" s="32">
        <v>9428</v>
      </c>
      <c r="G879" s="32">
        <v>10338</v>
      </c>
      <c r="H879" s="30"/>
      <c r="I879" s="30" t="s">
        <v>143</v>
      </c>
      <c r="L879" s="8" t="str">
        <f t="shared" si="40"/>
        <v>x</v>
      </c>
    </row>
    <row r="880" spans="1:13" x14ac:dyDescent="0.25">
      <c r="A880" t="s">
        <v>135</v>
      </c>
      <c r="B880" s="15" t="s">
        <v>244</v>
      </c>
      <c r="D880" t="s">
        <v>143</v>
      </c>
      <c r="F880" s="7">
        <v>17215</v>
      </c>
      <c r="G880" s="7">
        <v>18794</v>
      </c>
      <c r="I880" t="s">
        <v>143</v>
      </c>
      <c r="L880" s="8" t="str">
        <f t="shared" si="40"/>
        <v>y</v>
      </c>
      <c r="M880" t="str">
        <f t="shared" ref="M880:M882" si="41">LEFT(B880,LEN(B880)-5)</f>
        <v>Brighton (Vic.</v>
      </c>
    </row>
    <row r="881" spans="1:13" x14ac:dyDescent="0.25">
      <c r="A881" t="s">
        <v>135</v>
      </c>
      <c r="B881" s="15" t="s">
        <v>245</v>
      </c>
      <c r="D881" t="s">
        <v>143</v>
      </c>
      <c r="F881" s="7">
        <v>11688</v>
      </c>
      <c r="G881" s="7">
        <v>12771</v>
      </c>
      <c r="I881" t="s">
        <v>143</v>
      </c>
      <c r="L881" s="8" t="str">
        <f t="shared" si="40"/>
        <v>y</v>
      </c>
      <c r="M881" t="str">
        <f t="shared" si="41"/>
        <v>Brighton Eas</v>
      </c>
    </row>
    <row r="882" spans="1:13" ht="15.75" thickBot="1" x14ac:dyDescent="0.3">
      <c r="A882" t="s">
        <v>135</v>
      </c>
      <c r="B882" s="15" t="s">
        <v>246</v>
      </c>
      <c r="F882" s="7">
        <v>16674</v>
      </c>
      <c r="G882" s="7">
        <v>18273</v>
      </c>
      <c r="I882" t="s">
        <v>143</v>
      </c>
      <c r="L882" s="8" t="str">
        <f t="shared" si="40"/>
        <v>y</v>
      </c>
      <c r="M882" t="str">
        <f t="shared" si="41"/>
        <v>Bentleigh - McKinno</v>
      </c>
    </row>
    <row r="883" spans="1:13" ht="15.75" thickTop="1" x14ac:dyDescent="0.25">
      <c r="A883" t="s">
        <v>136</v>
      </c>
      <c r="B883">
        <v>20802118201</v>
      </c>
      <c r="C883">
        <v>2118201</v>
      </c>
      <c r="D883">
        <v>208021182</v>
      </c>
      <c r="E883" t="s">
        <v>137</v>
      </c>
      <c r="F883" s="7">
        <v>354</v>
      </c>
      <c r="G883" s="7">
        <v>388</v>
      </c>
      <c r="H883" s="25">
        <v>9.6045197740112997E-2</v>
      </c>
      <c r="I883" t="s">
        <v>143</v>
      </c>
      <c r="J883" s="62" t="s">
        <v>145</v>
      </c>
      <c r="L883" s="8" t="str">
        <f t="shared" si="40"/>
        <v>y</v>
      </c>
    </row>
    <row r="884" spans="1:13" x14ac:dyDescent="0.25">
      <c r="A884" t="s">
        <v>136</v>
      </c>
      <c r="B884">
        <v>20802118221</v>
      </c>
      <c r="C884">
        <v>2118221</v>
      </c>
      <c r="D884">
        <v>208021182</v>
      </c>
      <c r="E884" t="s">
        <v>137</v>
      </c>
      <c r="F884" s="7">
        <v>388</v>
      </c>
      <c r="G884" s="7">
        <v>426</v>
      </c>
      <c r="H884" s="25">
        <v>9.7938144329896906E-2</v>
      </c>
      <c r="I884" t="s">
        <v>143</v>
      </c>
      <c r="J884" s="63"/>
      <c r="L884" s="8" t="str">
        <f t="shared" si="40"/>
        <v>y</v>
      </c>
    </row>
    <row r="885" spans="1:13" x14ac:dyDescent="0.25">
      <c r="A885" t="s">
        <v>136</v>
      </c>
      <c r="B885">
        <v>20802118222</v>
      </c>
      <c r="C885">
        <v>2118222</v>
      </c>
      <c r="D885">
        <v>208021182</v>
      </c>
      <c r="E885" t="s">
        <v>137</v>
      </c>
      <c r="F885" s="7">
        <v>277</v>
      </c>
      <c r="G885" s="7">
        <v>304</v>
      </c>
      <c r="H885" s="25">
        <v>9.7472924187725629E-2</v>
      </c>
      <c r="I885" t="s">
        <v>143</v>
      </c>
      <c r="J885" s="63"/>
      <c r="L885" s="8" t="str">
        <f t="shared" si="40"/>
        <v>y</v>
      </c>
    </row>
    <row r="886" spans="1:13" x14ac:dyDescent="0.25">
      <c r="A886" t="s">
        <v>136</v>
      </c>
      <c r="B886">
        <v>20802118223</v>
      </c>
      <c r="C886">
        <v>2118223</v>
      </c>
      <c r="D886">
        <v>208021182</v>
      </c>
      <c r="E886" t="s">
        <v>137</v>
      </c>
      <c r="F886" s="7">
        <v>266</v>
      </c>
      <c r="G886" s="7">
        <v>292</v>
      </c>
      <c r="H886" s="25">
        <v>9.7744360902255634E-2</v>
      </c>
      <c r="I886" t="s">
        <v>143</v>
      </c>
      <c r="J886" s="63"/>
      <c r="L886" s="8" t="str">
        <f t="shared" si="40"/>
        <v>y</v>
      </c>
    </row>
    <row r="887" spans="1:13" x14ac:dyDescent="0.25">
      <c r="A887" t="s">
        <v>136</v>
      </c>
      <c r="B887">
        <v>20802118224</v>
      </c>
      <c r="C887">
        <v>2118224</v>
      </c>
      <c r="D887">
        <v>208021182</v>
      </c>
      <c r="E887" t="s">
        <v>137</v>
      </c>
      <c r="F887" s="7">
        <v>499</v>
      </c>
      <c r="G887" s="7">
        <v>547</v>
      </c>
      <c r="H887" s="25">
        <v>9.6192384769539077E-2</v>
      </c>
      <c r="I887" t="s">
        <v>143</v>
      </c>
      <c r="J887" s="63"/>
      <c r="L887" s="8" t="str">
        <f t="shared" si="40"/>
        <v>y</v>
      </c>
    </row>
    <row r="888" spans="1:13" x14ac:dyDescent="0.25">
      <c r="A888" t="s">
        <v>136</v>
      </c>
      <c r="B888">
        <v>20802118225</v>
      </c>
      <c r="C888">
        <v>2118225</v>
      </c>
      <c r="D888">
        <v>208021182</v>
      </c>
      <c r="E888" t="s">
        <v>137</v>
      </c>
      <c r="F888" s="7">
        <v>494</v>
      </c>
      <c r="G888" s="7">
        <v>542</v>
      </c>
      <c r="H888" s="25">
        <v>9.7165991902834009E-2</v>
      </c>
      <c r="I888" t="s">
        <v>143</v>
      </c>
      <c r="J888" s="63"/>
      <c r="L888" s="8" t="str">
        <f t="shared" si="40"/>
        <v>y</v>
      </c>
    </row>
    <row r="889" spans="1:13" ht="15.75" thickBot="1" x14ac:dyDescent="0.3">
      <c r="A889" t="s">
        <v>136</v>
      </c>
      <c r="B889">
        <v>20802118226</v>
      </c>
      <c r="C889">
        <v>2118226</v>
      </c>
      <c r="D889">
        <v>208021182</v>
      </c>
      <c r="E889" t="s">
        <v>137</v>
      </c>
      <c r="F889" s="7">
        <v>415</v>
      </c>
      <c r="G889" s="7">
        <v>455</v>
      </c>
      <c r="H889" s="25">
        <v>9.6385542168674704E-2</v>
      </c>
      <c r="I889" t="s">
        <v>143</v>
      </c>
      <c r="J889" s="64"/>
      <c r="L889" s="8" t="str">
        <f t="shared" si="40"/>
        <v>y</v>
      </c>
    </row>
    <row r="890" spans="1:13" ht="15.75" thickTop="1" x14ac:dyDescent="0.25">
      <c r="A890" t="s">
        <v>136</v>
      </c>
      <c r="B890">
        <v>20801117201</v>
      </c>
      <c r="C890">
        <v>2117201</v>
      </c>
      <c r="D890">
        <v>208011172</v>
      </c>
      <c r="E890" t="s">
        <v>146</v>
      </c>
      <c r="F890" s="7">
        <v>387</v>
      </c>
      <c r="G890" s="7">
        <v>425</v>
      </c>
      <c r="H890" s="16">
        <v>9.8191214470284241E-2</v>
      </c>
      <c r="I890" t="s">
        <v>143</v>
      </c>
      <c r="J890" s="69" t="s">
        <v>147</v>
      </c>
      <c r="L890" s="8" t="str">
        <f t="shared" si="40"/>
        <v>y</v>
      </c>
    </row>
    <row r="891" spans="1:13" x14ac:dyDescent="0.25">
      <c r="A891" t="s">
        <v>136</v>
      </c>
      <c r="B891">
        <v>20801117202</v>
      </c>
      <c r="C891">
        <v>2117202</v>
      </c>
      <c r="D891">
        <v>208011172</v>
      </c>
      <c r="E891" t="s">
        <v>146</v>
      </c>
      <c r="F891" s="7">
        <v>228</v>
      </c>
      <c r="G891" s="7">
        <v>250</v>
      </c>
      <c r="H891" s="16">
        <v>9.6491228070175433E-2</v>
      </c>
      <c r="I891" t="s">
        <v>143</v>
      </c>
      <c r="J891" s="70"/>
      <c r="L891" s="8" t="str">
        <f t="shared" si="40"/>
        <v>y</v>
      </c>
    </row>
    <row r="892" spans="1:13" x14ac:dyDescent="0.25">
      <c r="A892" t="s">
        <v>136</v>
      </c>
      <c r="B892">
        <v>20801117203</v>
      </c>
      <c r="C892">
        <v>2117203</v>
      </c>
      <c r="D892">
        <v>208011172</v>
      </c>
      <c r="E892" t="s">
        <v>146</v>
      </c>
      <c r="F892" s="7">
        <v>328</v>
      </c>
      <c r="G892" s="7">
        <v>360</v>
      </c>
      <c r="H892" s="16">
        <v>9.7560975609756101E-2</v>
      </c>
      <c r="I892" t="s">
        <v>143</v>
      </c>
      <c r="J892" s="70"/>
      <c r="L892" s="8" t="str">
        <f t="shared" si="40"/>
        <v>y</v>
      </c>
    </row>
    <row r="893" spans="1:13" x14ac:dyDescent="0.25">
      <c r="A893" t="s">
        <v>136</v>
      </c>
      <c r="B893">
        <v>20801117204</v>
      </c>
      <c r="C893">
        <v>2117204</v>
      </c>
      <c r="D893">
        <v>208011172</v>
      </c>
      <c r="E893" t="s">
        <v>146</v>
      </c>
      <c r="F893" s="7">
        <v>615</v>
      </c>
      <c r="G893" s="7">
        <v>675</v>
      </c>
      <c r="H893" s="16">
        <v>9.7560975609756101E-2</v>
      </c>
      <c r="I893" t="s">
        <v>143</v>
      </c>
      <c r="J893" s="70"/>
      <c r="L893" s="8" t="str">
        <f t="shared" si="40"/>
        <v>y</v>
      </c>
    </row>
    <row r="894" spans="1:13" x14ac:dyDescent="0.25">
      <c r="A894" t="s">
        <v>136</v>
      </c>
      <c r="B894">
        <v>20801117205</v>
      </c>
      <c r="C894">
        <v>2117205</v>
      </c>
      <c r="D894">
        <v>208011172</v>
      </c>
      <c r="E894" t="s">
        <v>146</v>
      </c>
      <c r="F894" s="7">
        <v>301</v>
      </c>
      <c r="G894" s="7">
        <v>330</v>
      </c>
      <c r="H894" s="16">
        <v>9.634551495016612E-2</v>
      </c>
      <c r="I894" t="s">
        <v>143</v>
      </c>
      <c r="J894" s="70"/>
      <c r="L894" s="8" t="str">
        <f t="shared" si="40"/>
        <v>y</v>
      </c>
    </row>
    <row r="895" spans="1:13" x14ac:dyDescent="0.25">
      <c r="A895" t="s">
        <v>136</v>
      </c>
      <c r="B895">
        <v>20801117206</v>
      </c>
      <c r="C895">
        <v>2117206</v>
      </c>
      <c r="D895">
        <v>208011172</v>
      </c>
      <c r="E895" t="s">
        <v>146</v>
      </c>
      <c r="F895" s="7">
        <v>309</v>
      </c>
      <c r="G895" s="7">
        <v>339</v>
      </c>
      <c r="H895" s="16">
        <v>9.7087378640776698E-2</v>
      </c>
      <c r="I895" t="s">
        <v>143</v>
      </c>
      <c r="J895" s="70"/>
      <c r="L895" s="8" t="str">
        <f t="shared" si="40"/>
        <v>y</v>
      </c>
    </row>
    <row r="896" spans="1:13" x14ac:dyDescent="0.25">
      <c r="A896" t="s">
        <v>136</v>
      </c>
      <c r="B896">
        <v>20801117207</v>
      </c>
      <c r="C896">
        <v>2117207</v>
      </c>
      <c r="D896">
        <v>208011172</v>
      </c>
      <c r="E896" t="s">
        <v>146</v>
      </c>
      <c r="F896" s="7">
        <v>436</v>
      </c>
      <c r="G896" s="7">
        <v>478</v>
      </c>
      <c r="H896" s="16">
        <v>9.6330275229357804E-2</v>
      </c>
      <c r="I896" t="s">
        <v>143</v>
      </c>
      <c r="J896" s="70"/>
      <c r="L896" s="8" t="str">
        <f t="shared" si="40"/>
        <v>y</v>
      </c>
    </row>
    <row r="897" spans="1:12" x14ac:dyDescent="0.25">
      <c r="A897" t="s">
        <v>136</v>
      </c>
      <c r="B897">
        <v>20801117208</v>
      </c>
      <c r="C897">
        <v>2117208</v>
      </c>
      <c r="D897">
        <v>208011172</v>
      </c>
      <c r="E897" t="s">
        <v>146</v>
      </c>
      <c r="F897" s="7">
        <v>459</v>
      </c>
      <c r="G897" s="7">
        <v>503</v>
      </c>
      <c r="H897" s="16">
        <v>9.586056644880174E-2</v>
      </c>
      <c r="I897" t="s">
        <v>143</v>
      </c>
      <c r="J897" s="70"/>
      <c r="L897" s="8" t="str">
        <f t="shared" si="40"/>
        <v>y</v>
      </c>
    </row>
    <row r="898" spans="1:12" x14ac:dyDescent="0.25">
      <c r="A898" t="s">
        <v>136</v>
      </c>
      <c r="B898">
        <v>20801117209</v>
      </c>
      <c r="C898">
        <v>2117209</v>
      </c>
      <c r="D898">
        <v>208011172</v>
      </c>
      <c r="E898" t="s">
        <v>146</v>
      </c>
      <c r="F898" s="7">
        <v>336</v>
      </c>
      <c r="G898" s="7">
        <v>369</v>
      </c>
      <c r="H898" s="16">
        <v>9.8214285714285712E-2</v>
      </c>
      <c r="I898" t="s">
        <v>143</v>
      </c>
      <c r="J898" s="70"/>
      <c r="L898" s="8" t="str">
        <f t="shared" si="40"/>
        <v>y</v>
      </c>
    </row>
    <row r="899" spans="1:12" x14ac:dyDescent="0.25">
      <c r="A899" t="s">
        <v>136</v>
      </c>
      <c r="B899">
        <v>20801117210</v>
      </c>
      <c r="C899">
        <v>2117210</v>
      </c>
      <c r="D899">
        <v>208011172</v>
      </c>
      <c r="E899" t="s">
        <v>146</v>
      </c>
      <c r="F899" s="7">
        <v>361</v>
      </c>
      <c r="G899" s="7">
        <v>396</v>
      </c>
      <c r="H899" s="16">
        <v>9.6952908587257622E-2</v>
      </c>
      <c r="I899" t="s">
        <v>143</v>
      </c>
      <c r="J899" s="70"/>
      <c r="L899" s="8" t="str">
        <f t="shared" si="40"/>
        <v>y</v>
      </c>
    </row>
    <row r="900" spans="1:12" x14ac:dyDescent="0.25">
      <c r="A900" t="s">
        <v>136</v>
      </c>
      <c r="B900">
        <v>20801117211</v>
      </c>
      <c r="C900">
        <v>2117211</v>
      </c>
      <c r="D900">
        <v>208011172</v>
      </c>
      <c r="E900" t="s">
        <v>146</v>
      </c>
      <c r="F900" s="7">
        <v>371</v>
      </c>
      <c r="G900" s="7">
        <v>407</v>
      </c>
      <c r="H900" s="16">
        <v>9.7035040431266845E-2</v>
      </c>
      <c r="I900" t="s">
        <v>143</v>
      </c>
      <c r="J900" s="70"/>
      <c r="L900" s="8" t="str">
        <f t="shared" si="40"/>
        <v>y</v>
      </c>
    </row>
    <row r="901" spans="1:12" x14ac:dyDescent="0.25">
      <c r="A901" t="s">
        <v>136</v>
      </c>
      <c r="B901">
        <v>20801117212</v>
      </c>
      <c r="C901">
        <v>2117212</v>
      </c>
      <c r="D901">
        <v>208011172</v>
      </c>
      <c r="E901" t="s">
        <v>146</v>
      </c>
      <c r="F901" s="7">
        <v>375</v>
      </c>
      <c r="G901" s="7">
        <v>411</v>
      </c>
      <c r="H901" s="16">
        <v>9.6000000000000002E-2</v>
      </c>
      <c r="I901" t="s">
        <v>143</v>
      </c>
      <c r="J901" s="70"/>
      <c r="L901" s="8" t="str">
        <f t="shared" si="40"/>
        <v>y</v>
      </c>
    </row>
    <row r="902" spans="1:12" x14ac:dyDescent="0.25">
      <c r="A902" t="s">
        <v>136</v>
      </c>
      <c r="B902">
        <v>20801117213</v>
      </c>
      <c r="C902">
        <v>2117213</v>
      </c>
      <c r="D902">
        <v>208011172</v>
      </c>
      <c r="E902" t="s">
        <v>146</v>
      </c>
      <c r="F902" s="7">
        <v>261</v>
      </c>
      <c r="G902" s="7">
        <v>286</v>
      </c>
      <c r="H902" s="16">
        <v>9.5785440613026823E-2</v>
      </c>
      <c r="I902" t="s">
        <v>143</v>
      </c>
      <c r="J902" s="70"/>
      <c r="L902" s="8" t="str">
        <f t="shared" si="40"/>
        <v>y</v>
      </c>
    </row>
    <row r="903" spans="1:12" x14ac:dyDescent="0.25">
      <c r="A903" t="s">
        <v>136</v>
      </c>
      <c r="B903">
        <v>20801117214</v>
      </c>
      <c r="C903">
        <v>2117214</v>
      </c>
      <c r="D903">
        <v>208011172</v>
      </c>
      <c r="E903" t="s">
        <v>146</v>
      </c>
      <c r="F903" s="7">
        <v>309</v>
      </c>
      <c r="G903" s="7">
        <v>339</v>
      </c>
      <c r="H903" s="16">
        <v>9.7087378640776698E-2</v>
      </c>
      <c r="I903" t="s">
        <v>143</v>
      </c>
      <c r="J903" s="70"/>
      <c r="L903" s="8" t="str">
        <f t="shared" si="40"/>
        <v>y</v>
      </c>
    </row>
    <row r="904" spans="1:12" x14ac:dyDescent="0.25">
      <c r="A904" t="s">
        <v>136</v>
      </c>
      <c r="B904">
        <v>20801117215</v>
      </c>
      <c r="C904">
        <v>2117215</v>
      </c>
      <c r="D904">
        <v>208011172</v>
      </c>
      <c r="E904" t="s">
        <v>146</v>
      </c>
      <c r="F904" s="7">
        <v>292</v>
      </c>
      <c r="G904" s="7">
        <v>320</v>
      </c>
      <c r="H904" s="16">
        <v>9.5890410958904104E-2</v>
      </c>
      <c r="I904" t="s">
        <v>143</v>
      </c>
      <c r="J904" s="70"/>
      <c r="L904" s="8" t="str">
        <f t="shared" si="40"/>
        <v>y</v>
      </c>
    </row>
    <row r="905" spans="1:12" x14ac:dyDescent="0.25">
      <c r="A905" t="s">
        <v>136</v>
      </c>
      <c r="B905">
        <v>20801117216</v>
      </c>
      <c r="C905">
        <v>2117216</v>
      </c>
      <c r="D905">
        <v>208011172</v>
      </c>
      <c r="E905" t="s">
        <v>146</v>
      </c>
      <c r="F905" s="7">
        <v>257</v>
      </c>
      <c r="G905" s="7">
        <v>282</v>
      </c>
      <c r="H905" s="16">
        <v>9.727626459143969E-2</v>
      </c>
      <c r="I905" t="s">
        <v>143</v>
      </c>
      <c r="J905" s="70"/>
      <c r="L905" s="8" t="str">
        <f t="shared" si="40"/>
        <v>y</v>
      </c>
    </row>
    <row r="906" spans="1:12" x14ac:dyDescent="0.25">
      <c r="A906" t="s">
        <v>136</v>
      </c>
      <c r="B906">
        <v>20801117217</v>
      </c>
      <c r="C906">
        <v>2117217</v>
      </c>
      <c r="D906">
        <v>208011172</v>
      </c>
      <c r="E906" t="s">
        <v>146</v>
      </c>
      <c r="F906" s="7">
        <v>354</v>
      </c>
      <c r="G906" s="7">
        <v>388</v>
      </c>
      <c r="H906" s="16">
        <v>9.6045197740112997E-2</v>
      </c>
      <c r="I906" t="s">
        <v>143</v>
      </c>
      <c r="J906" s="70"/>
      <c r="L906" s="8" t="str">
        <f t="shared" si="40"/>
        <v>y</v>
      </c>
    </row>
    <row r="907" spans="1:12" x14ac:dyDescent="0.25">
      <c r="A907" t="s">
        <v>136</v>
      </c>
      <c r="B907">
        <v>20801117225</v>
      </c>
      <c r="C907">
        <v>2117225</v>
      </c>
      <c r="D907">
        <v>208011172</v>
      </c>
      <c r="E907" t="s">
        <v>146</v>
      </c>
      <c r="F907" s="7">
        <v>342</v>
      </c>
      <c r="G907" s="7">
        <v>375</v>
      </c>
      <c r="H907" s="16">
        <v>9.6491228070175433E-2</v>
      </c>
      <c r="I907" t="s">
        <v>143</v>
      </c>
      <c r="J907" s="70"/>
      <c r="L907" s="8" t="str">
        <f t="shared" si="40"/>
        <v>y</v>
      </c>
    </row>
    <row r="908" spans="1:12" x14ac:dyDescent="0.25">
      <c r="A908" t="s">
        <v>136</v>
      </c>
      <c r="B908">
        <v>20801117226</v>
      </c>
      <c r="C908">
        <v>2117226</v>
      </c>
      <c r="D908">
        <v>208011172</v>
      </c>
      <c r="E908" t="s">
        <v>146</v>
      </c>
      <c r="F908" s="7">
        <v>349</v>
      </c>
      <c r="G908" s="7">
        <v>383</v>
      </c>
      <c r="H908" s="16">
        <v>9.7421203438395415E-2</v>
      </c>
      <c r="I908" t="s">
        <v>143</v>
      </c>
      <c r="J908" s="70"/>
      <c r="L908" s="8" t="str">
        <f t="shared" si="40"/>
        <v>y</v>
      </c>
    </row>
    <row r="909" spans="1:12" x14ac:dyDescent="0.25">
      <c r="A909" t="s">
        <v>136</v>
      </c>
      <c r="B909">
        <v>20801117227</v>
      </c>
      <c r="C909">
        <v>2117227</v>
      </c>
      <c r="D909">
        <v>208011172</v>
      </c>
      <c r="E909" t="s">
        <v>146</v>
      </c>
      <c r="F909" s="7">
        <v>500</v>
      </c>
      <c r="G909" s="7">
        <v>548</v>
      </c>
      <c r="H909" s="16">
        <v>9.6000000000000002E-2</v>
      </c>
      <c r="I909" t="s">
        <v>143</v>
      </c>
      <c r="J909" s="70"/>
      <c r="L909" s="8" t="str">
        <f t="shared" si="40"/>
        <v>y</v>
      </c>
    </row>
    <row r="910" spans="1:12" x14ac:dyDescent="0.25">
      <c r="A910" t="s">
        <v>136</v>
      </c>
      <c r="B910">
        <v>20801117228</v>
      </c>
      <c r="C910">
        <v>2117228</v>
      </c>
      <c r="D910">
        <v>208011172</v>
      </c>
      <c r="E910" t="s">
        <v>146</v>
      </c>
      <c r="F910" s="7">
        <v>407</v>
      </c>
      <c r="G910" s="7">
        <v>446</v>
      </c>
      <c r="H910" s="16">
        <v>9.5823095823095825E-2</v>
      </c>
      <c r="I910" t="s">
        <v>143</v>
      </c>
      <c r="J910" s="70"/>
      <c r="L910" s="8" t="str">
        <f t="shared" si="40"/>
        <v>y</v>
      </c>
    </row>
    <row r="911" spans="1:12" x14ac:dyDescent="0.25">
      <c r="A911" t="s">
        <v>136</v>
      </c>
      <c r="B911">
        <v>20801117229</v>
      </c>
      <c r="C911">
        <v>2117229</v>
      </c>
      <c r="D911">
        <v>208011172</v>
      </c>
      <c r="E911" t="s">
        <v>146</v>
      </c>
      <c r="F911" s="7">
        <v>360</v>
      </c>
      <c r="G911" s="7">
        <v>395</v>
      </c>
      <c r="H911" s="16">
        <v>9.7222222222222224E-2</v>
      </c>
      <c r="I911" t="s">
        <v>143</v>
      </c>
      <c r="J911" s="70"/>
      <c r="L911" s="8" t="str">
        <f t="shared" si="40"/>
        <v>y</v>
      </c>
    </row>
    <row r="912" spans="1:12" x14ac:dyDescent="0.25">
      <c r="A912" t="s">
        <v>136</v>
      </c>
      <c r="B912">
        <v>20801117230</v>
      </c>
      <c r="C912">
        <v>2117230</v>
      </c>
      <c r="D912">
        <v>208011172</v>
      </c>
      <c r="E912" t="s">
        <v>146</v>
      </c>
      <c r="F912" s="7">
        <v>415</v>
      </c>
      <c r="G912" s="7">
        <v>455</v>
      </c>
      <c r="H912" s="16">
        <v>9.6385542168674704E-2</v>
      </c>
      <c r="I912" t="s">
        <v>143</v>
      </c>
      <c r="J912" s="70"/>
      <c r="L912" s="8" t="str">
        <f t="shared" si="40"/>
        <v>y</v>
      </c>
    </row>
    <row r="913" spans="1:12" x14ac:dyDescent="0.25">
      <c r="A913" t="s">
        <v>136</v>
      </c>
      <c r="B913">
        <v>20801117231</v>
      </c>
      <c r="C913">
        <v>2117231</v>
      </c>
      <c r="D913">
        <v>208011172</v>
      </c>
      <c r="E913" t="s">
        <v>146</v>
      </c>
      <c r="F913" s="7">
        <v>279</v>
      </c>
      <c r="G913" s="7">
        <v>306</v>
      </c>
      <c r="H913" s="16">
        <v>9.6774193548387094E-2</v>
      </c>
      <c r="I913" t="s">
        <v>143</v>
      </c>
      <c r="J913" s="70"/>
      <c r="L913" s="8" t="str">
        <f t="shared" si="40"/>
        <v>y</v>
      </c>
    </row>
    <row r="914" spans="1:12" x14ac:dyDescent="0.25">
      <c r="A914" t="s">
        <v>136</v>
      </c>
      <c r="B914">
        <v>20801117232</v>
      </c>
      <c r="C914">
        <v>2117232</v>
      </c>
      <c r="D914">
        <v>208011172</v>
      </c>
      <c r="E914" t="s">
        <v>146</v>
      </c>
      <c r="F914" s="7">
        <v>285</v>
      </c>
      <c r="G914" s="7">
        <v>313</v>
      </c>
      <c r="H914" s="16">
        <v>9.8245614035087719E-2</v>
      </c>
      <c r="I914" t="s">
        <v>143</v>
      </c>
      <c r="J914" s="70"/>
      <c r="L914" s="8" t="str">
        <f t="shared" si="40"/>
        <v>y</v>
      </c>
    </row>
    <row r="915" spans="1:12" x14ac:dyDescent="0.25">
      <c r="A915" t="s">
        <v>136</v>
      </c>
      <c r="B915">
        <v>20801117236</v>
      </c>
      <c r="C915">
        <v>2117236</v>
      </c>
      <c r="D915">
        <v>208011172</v>
      </c>
      <c r="E915" t="s">
        <v>146</v>
      </c>
      <c r="F915" s="7">
        <v>523</v>
      </c>
      <c r="G915" s="7">
        <v>574</v>
      </c>
      <c r="H915" s="16">
        <v>9.7514340344168254E-2</v>
      </c>
      <c r="I915" t="s">
        <v>143</v>
      </c>
      <c r="J915" s="70"/>
      <c r="L915" s="8" t="str">
        <f t="shared" si="40"/>
        <v>y</v>
      </c>
    </row>
    <row r="916" spans="1:12" x14ac:dyDescent="0.25">
      <c r="A916" t="s">
        <v>136</v>
      </c>
      <c r="B916">
        <v>20801117237</v>
      </c>
      <c r="C916">
        <v>2117237</v>
      </c>
      <c r="D916">
        <v>208011172</v>
      </c>
      <c r="E916" t="s">
        <v>146</v>
      </c>
      <c r="F916" s="7">
        <v>239</v>
      </c>
      <c r="G916" s="7">
        <v>262</v>
      </c>
      <c r="H916" s="16">
        <v>9.6234309623430964E-2</v>
      </c>
      <c r="I916" t="s">
        <v>143</v>
      </c>
      <c r="J916" s="70"/>
      <c r="L916" s="8" t="str">
        <f t="shared" si="40"/>
        <v>y</v>
      </c>
    </row>
    <row r="917" spans="1:12" ht="15.75" thickBot="1" x14ac:dyDescent="0.3">
      <c r="A917" t="s">
        <v>136</v>
      </c>
      <c r="B917">
        <v>20801117238</v>
      </c>
      <c r="C917">
        <v>2117238</v>
      </c>
      <c r="D917">
        <v>208011172</v>
      </c>
      <c r="E917" t="s">
        <v>146</v>
      </c>
      <c r="F917" s="7">
        <v>412</v>
      </c>
      <c r="G917" s="7">
        <v>452</v>
      </c>
      <c r="H917" s="16">
        <v>9.7087378640776698E-2</v>
      </c>
      <c r="I917" t="s">
        <v>143</v>
      </c>
      <c r="J917" s="71"/>
      <c r="L917" s="8" t="str">
        <f t="shared" si="40"/>
        <v>y</v>
      </c>
    </row>
    <row r="918" spans="1:12" ht="16.5" thickTop="1" thickBot="1" x14ac:dyDescent="0.3">
      <c r="A918" s="14" t="str">
        <f>+I916</f>
        <v>MacNamara</v>
      </c>
      <c r="F918" s="40">
        <f>SUM(F874:F917)</f>
        <v>118612</v>
      </c>
      <c r="G918" s="40">
        <f>SUM(G874:G917)</f>
        <v>129787</v>
      </c>
      <c r="J918" t="s">
        <v>13</v>
      </c>
    </row>
    <row r="919" spans="1:12" outlineLevel="1" collapsed="1" x14ac:dyDescent="0.25"/>
    <row r="920" spans="1:12" x14ac:dyDescent="0.25">
      <c r="B920" t="s">
        <v>14</v>
      </c>
      <c r="F920" s="7">
        <f>+F918-'[1]Base data'!B$2</f>
        <v>1718</v>
      </c>
      <c r="G920" s="7">
        <f>+G918-'[1]Base data'!C$2</f>
        <v>2549</v>
      </c>
    </row>
    <row r="922" spans="1:12" x14ac:dyDescent="0.25">
      <c r="B922" t="str">
        <f>+A874</f>
        <v>MacNamara</v>
      </c>
      <c r="F922">
        <f ca="1">SUMIF($A$874:$G$917,$B922,F$874:F$917)</f>
        <v>60252</v>
      </c>
      <c r="G922">
        <f ca="1">SUMIF($A$874:$G$917,$B922,G$874:G$917)</f>
        <v>65928</v>
      </c>
    </row>
    <row r="923" spans="1:12" x14ac:dyDescent="0.25">
      <c r="B923" t="str">
        <f>+A917</f>
        <v>GOLDSTEIN</v>
      </c>
      <c r="F923">
        <f ca="1">SUMIF($A$874:$G$917,$B923,F$874:F$917)</f>
        <v>58360</v>
      </c>
      <c r="G923">
        <f ca="1">SUMIF($A$874:$G$917,$B923,G$874:G$917)</f>
        <v>63859</v>
      </c>
    </row>
    <row r="925" spans="1:12" x14ac:dyDescent="0.25">
      <c r="A925" s="18"/>
      <c r="B925" t="s">
        <v>144</v>
      </c>
    </row>
    <row r="926" spans="1:12" x14ac:dyDescent="0.25">
      <c r="A926" s="18"/>
      <c r="B926" t="s">
        <v>38</v>
      </c>
      <c r="F926" s="7">
        <f>+F574+F575+F576+F577+F578+F579</f>
        <v>17814</v>
      </c>
      <c r="G926" s="7">
        <f>+G574+G575+G576+G577+G578+G579</f>
        <v>20225</v>
      </c>
    </row>
    <row r="927" spans="1:12" x14ac:dyDescent="0.25">
      <c r="A927" s="18"/>
      <c r="B927" t="s">
        <v>115</v>
      </c>
      <c r="F927" s="7">
        <f>+F860+F861+F862+F863+F864</f>
        <v>34815</v>
      </c>
      <c r="G927" s="7">
        <f>+G860+G861+G862+G863+G864</f>
        <v>38603</v>
      </c>
    </row>
    <row r="928" spans="1:12" x14ac:dyDescent="0.25">
      <c r="A928" s="18"/>
    </row>
    <row r="929" spans="1:13" x14ac:dyDescent="0.25">
      <c r="A929" s="41" t="s">
        <v>148</v>
      </c>
    </row>
    <row r="930" spans="1:13" x14ac:dyDescent="0.25">
      <c r="A930" t="s">
        <v>135</v>
      </c>
      <c r="B930" s="15" t="s">
        <v>247</v>
      </c>
      <c r="D930" t="s">
        <v>108</v>
      </c>
      <c r="F930">
        <v>10626</v>
      </c>
      <c r="G930">
        <v>11534</v>
      </c>
      <c r="I930" t="s">
        <v>148</v>
      </c>
      <c r="L930" s="8" t="str">
        <f t="shared" ref="L930:L943" si="42">IF(+I930=A930,"x","y")</f>
        <v>y</v>
      </c>
      <c r="M930" t="str">
        <f t="shared" ref="M930:M932" si="43">LEFT(B930,LEN(B930)-5)</f>
        <v>Beaumari</v>
      </c>
    </row>
    <row r="931" spans="1:13" x14ac:dyDescent="0.25">
      <c r="A931" t="s">
        <v>135</v>
      </c>
      <c r="B931" s="15" t="s">
        <v>248</v>
      </c>
      <c r="F931">
        <v>8667</v>
      </c>
      <c r="G931">
        <v>9413</v>
      </c>
      <c r="I931" t="s">
        <v>148</v>
      </c>
      <c r="L931" s="8" t="str">
        <f t="shared" si="42"/>
        <v>y</v>
      </c>
      <c r="M931" t="str">
        <f t="shared" si="43"/>
        <v>Highett (West) - Cheltenha</v>
      </c>
    </row>
    <row r="932" spans="1:13" x14ac:dyDescent="0.25">
      <c r="A932" t="s">
        <v>135</v>
      </c>
      <c r="B932" s="15" t="s">
        <v>249</v>
      </c>
      <c r="F932">
        <v>13167</v>
      </c>
      <c r="G932">
        <v>14382</v>
      </c>
      <c r="I932" t="s">
        <v>148</v>
      </c>
      <c r="L932" s="8" t="str">
        <f t="shared" si="42"/>
        <v>y</v>
      </c>
      <c r="M932" t="str">
        <f t="shared" si="43"/>
        <v>Sandringham - Black Roc</v>
      </c>
    </row>
    <row r="933" spans="1:13" x14ac:dyDescent="0.25">
      <c r="A933" s="30" t="s">
        <v>148</v>
      </c>
      <c r="B933" s="31" t="s">
        <v>250</v>
      </c>
      <c r="C933" s="30"/>
      <c r="D933" s="30"/>
      <c r="E933" s="30"/>
      <c r="F933" s="30">
        <v>10962</v>
      </c>
      <c r="G933" s="30">
        <v>11975</v>
      </c>
      <c r="H933" s="30"/>
      <c r="I933" s="30" t="s">
        <v>148</v>
      </c>
      <c r="L933" s="8" t="str">
        <f t="shared" si="42"/>
        <v>x</v>
      </c>
    </row>
    <row r="934" spans="1:13" x14ac:dyDescent="0.25">
      <c r="A934" s="30" t="s">
        <v>148</v>
      </c>
      <c r="B934" s="31" t="s">
        <v>251</v>
      </c>
      <c r="C934" s="30"/>
      <c r="D934" s="30"/>
      <c r="E934" s="30"/>
      <c r="F934" s="30">
        <v>9812</v>
      </c>
      <c r="G934" s="30">
        <v>10741</v>
      </c>
      <c r="H934" s="30"/>
      <c r="I934" s="30" t="s">
        <v>148</v>
      </c>
      <c r="L934" s="8" t="str">
        <f t="shared" si="42"/>
        <v>x</v>
      </c>
    </row>
    <row r="935" spans="1:13" x14ac:dyDescent="0.25">
      <c r="A935" s="30" t="s">
        <v>148</v>
      </c>
      <c r="B935" s="31" t="s">
        <v>252</v>
      </c>
      <c r="C935" s="30"/>
      <c r="D935" s="30"/>
      <c r="E935" s="30"/>
      <c r="F935" s="30">
        <v>8322</v>
      </c>
      <c r="G935" s="30">
        <v>9063</v>
      </c>
      <c r="H935" s="30"/>
      <c r="I935" s="30" t="s">
        <v>148</v>
      </c>
      <c r="L935" s="8" t="str">
        <f t="shared" si="42"/>
        <v>x</v>
      </c>
    </row>
    <row r="936" spans="1:13" x14ac:dyDescent="0.25">
      <c r="A936" s="30" t="s">
        <v>148</v>
      </c>
      <c r="B936" s="31" t="s">
        <v>253</v>
      </c>
      <c r="C936" s="30"/>
      <c r="D936" s="30"/>
      <c r="E936" s="30"/>
      <c r="F936" s="30">
        <v>5038</v>
      </c>
      <c r="G936" s="30">
        <v>5528</v>
      </c>
      <c r="H936" s="30"/>
      <c r="I936" s="30" t="s">
        <v>148</v>
      </c>
      <c r="L936" s="8" t="str">
        <f t="shared" si="42"/>
        <v>x</v>
      </c>
    </row>
    <row r="937" spans="1:13" x14ac:dyDescent="0.25">
      <c r="A937" s="30" t="s">
        <v>148</v>
      </c>
      <c r="B937" s="31" t="s">
        <v>254</v>
      </c>
      <c r="C937" s="30"/>
      <c r="D937" s="30"/>
      <c r="E937" s="30"/>
      <c r="F937" s="30">
        <v>7395</v>
      </c>
      <c r="G937" s="30">
        <v>8113</v>
      </c>
      <c r="H937" s="30"/>
      <c r="I937" s="30" t="s">
        <v>148</v>
      </c>
      <c r="L937" s="8" t="str">
        <f t="shared" si="42"/>
        <v>x</v>
      </c>
    </row>
    <row r="938" spans="1:13" x14ac:dyDescent="0.25">
      <c r="A938" s="30" t="s">
        <v>148</v>
      </c>
      <c r="B938" s="30" t="s">
        <v>149</v>
      </c>
      <c r="C938" s="30"/>
      <c r="D938" s="30"/>
      <c r="E938" s="30"/>
      <c r="F938" s="32">
        <v>3652</v>
      </c>
      <c r="G938" s="32">
        <v>4006</v>
      </c>
      <c r="H938" s="30"/>
      <c r="I938" s="30" t="s">
        <v>148</v>
      </c>
      <c r="J938" t="s">
        <v>164</v>
      </c>
      <c r="L938" s="8" t="str">
        <f t="shared" si="42"/>
        <v>x</v>
      </c>
    </row>
    <row r="939" spans="1:13" x14ac:dyDescent="0.25">
      <c r="A939" t="s">
        <v>135</v>
      </c>
      <c r="B939" t="s">
        <v>150</v>
      </c>
      <c r="F939" s="7">
        <v>3181</v>
      </c>
      <c r="G939" s="7">
        <v>3489</v>
      </c>
      <c r="I939" t="s">
        <v>148</v>
      </c>
      <c r="J939" t="s">
        <v>165</v>
      </c>
      <c r="L939" s="8" t="str">
        <f t="shared" si="42"/>
        <v>y</v>
      </c>
    </row>
    <row r="940" spans="1:13" x14ac:dyDescent="0.25">
      <c r="A940" t="s">
        <v>108</v>
      </c>
      <c r="B940" s="15" t="s">
        <v>255</v>
      </c>
      <c r="F940">
        <v>17170</v>
      </c>
      <c r="G940">
        <v>18824</v>
      </c>
      <c r="I940" t="s">
        <v>148</v>
      </c>
      <c r="L940" s="8" t="str">
        <f t="shared" si="42"/>
        <v>y</v>
      </c>
      <c r="M940" t="str">
        <f t="shared" ref="M940:M943" si="44">LEFT(B940,LEN(B940)-5)</f>
        <v>Highett (East) - Cheltenha</v>
      </c>
    </row>
    <row r="941" spans="1:13" x14ac:dyDescent="0.25">
      <c r="A941" t="s">
        <v>108</v>
      </c>
      <c r="B941" s="15" t="s">
        <v>256</v>
      </c>
      <c r="F941">
        <v>9713</v>
      </c>
      <c r="G941">
        <v>10626</v>
      </c>
      <c r="I941" t="s">
        <v>148</v>
      </c>
      <c r="L941" s="8" t="str">
        <f t="shared" si="42"/>
        <v>y</v>
      </c>
      <c r="M941" t="str">
        <f t="shared" si="44"/>
        <v>Menton</v>
      </c>
    </row>
    <row r="942" spans="1:13" x14ac:dyDescent="0.25">
      <c r="A942" t="s">
        <v>108</v>
      </c>
      <c r="B942" s="15" t="s">
        <v>257</v>
      </c>
      <c r="F942">
        <v>6192</v>
      </c>
      <c r="G942">
        <v>6770</v>
      </c>
      <c r="I942" t="s">
        <v>148</v>
      </c>
      <c r="L942" s="8" t="str">
        <f t="shared" si="42"/>
        <v>y</v>
      </c>
      <c r="M942" t="str">
        <f t="shared" si="44"/>
        <v>Moorabbin - Heatherto</v>
      </c>
    </row>
    <row r="943" spans="1:13" ht="15.75" thickBot="1" x14ac:dyDescent="0.3">
      <c r="A943" t="s">
        <v>108</v>
      </c>
      <c r="B943" s="15" t="s">
        <v>258</v>
      </c>
      <c r="F943">
        <v>5</v>
      </c>
      <c r="G943">
        <v>5</v>
      </c>
      <c r="I943" t="s">
        <v>148</v>
      </c>
      <c r="L943" s="8" t="str">
        <f t="shared" si="42"/>
        <v>y</v>
      </c>
      <c r="M943" t="str">
        <f t="shared" si="44"/>
        <v>Moorabbin Airpor</v>
      </c>
    </row>
    <row r="944" spans="1:13" ht="15.75" thickBot="1" x14ac:dyDescent="0.3">
      <c r="A944" s="14" t="str">
        <f>+I942</f>
        <v>Hotham</v>
      </c>
      <c r="F944" s="40">
        <f>SUM(F930:F943)</f>
        <v>113902</v>
      </c>
      <c r="G944" s="40">
        <f>SUM(G930:G943)</f>
        <v>124469</v>
      </c>
      <c r="J944" t="s">
        <v>13</v>
      </c>
    </row>
    <row r="945" spans="1:12" outlineLevel="1" collapsed="1" x14ac:dyDescent="0.25"/>
    <row r="946" spans="1:12" x14ac:dyDescent="0.25">
      <c r="B946" t="s">
        <v>14</v>
      </c>
      <c r="F946" s="7">
        <f>+F944-'[1]Base data'!B$2</f>
        <v>-2992</v>
      </c>
      <c r="G946" s="7">
        <f>+G944-'[1]Base data'!C$2</f>
        <v>-2769</v>
      </c>
    </row>
    <row r="948" spans="1:12" x14ac:dyDescent="0.25">
      <c r="B948" t="str">
        <f>+A930</f>
        <v>Goldstein</v>
      </c>
      <c r="F948">
        <f ca="1">SUMIF($A$930:$G$943,$B948,F$930:F$943)</f>
        <v>35641</v>
      </c>
      <c r="G948">
        <f ca="1">SUMIF($A$930:$G$943,$B948,G$930:G$943)</f>
        <v>38818</v>
      </c>
    </row>
    <row r="949" spans="1:12" x14ac:dyDescent="0.25">
      <c r="B949" t="str">
        <f>+A933</f>
        <v>Hotham</v>
      </c>
      <c r="F949">
        <f t="shared" ref="F949:G950" ca="1" si="45">SUMIF($A$930:$G$943,$B949,F$930:F$943)</f>
        <v>45181</v>
      </c>
      <c r="G949">
        <f t="shared" ca="1" si="45"/>
        <v>49426</v>
      </c>
    </row>
    <row r="950" spans="1:12" x14ac:dyDescent="0.25">
      <c r="B950" t="str">
        <f>+A943</f>
        <v>Isaacs</v>
      </c>
      <c r="F950">
        <f t="shared" ca="1" si="45"/>
        <v>33080</v>
      </c>
      <c r="G950">
        <f t="shared" ca="1" si="45"/>
        <v>36225</v>
      </c>
    </row>
    <row r="951" spans="1:12" x14ac:dyDescent="0.25">
      <c r="F951">
        <f ca="1">SUM(F948:F950)</f>
        <v>113902</v>
      </c>
      <c r="G951">
        <f ca="1">SUM(G948:G950)</f>
        <v>124469</v>
      </c>
    </row>
    <row r="952" spans="1:12" x14ac:dyDescent="0.25">
      <c r="A952" s="18"/>
    </row>
    <row r="953" spans="1:12" x14ac:dyDescent="0.25">
      <c r="A953" s="18"/>
      <c r="B953" t="s">
        <v>144</v>
      </c>
    </row>
    <row r="954" spans="1:12" x14ac:dyDescent="0.25">
      <c r="A954" s="18"/>
      <c r="B954" t="s">
        <v>87</v>
      </c>
      <c r="F954">
        <f>SUBTOTAL(9,F549:F559)</f>
        <v>4254</v>
      </c>
      <c r="G954">
        <f>SUBTOTAL(9,G549:G559)</f>
        <v>4663</v>
      </c>
    </row>
    <row r="955" spans="1:12" x14ac:dyDescent="0.25">
      <c r="A955" s="18"/>
      <c r="B955" t="s">
        <v>108</v>
      </c>
      <c r="F955">
        <f>SUBTOTAL(9,F967:F974)</f>
        <v>54938</v>
      </c>
      <c r="G955">
        <f>SUBTOTAL(9,G967:G974)</f>
        <v>60053</v>
      </c>
    </row>
    <row r="956" spans="1:12" x14ac:dyDescent="0.25">
      <c r="A956" s="18"/>
      <c r="B956" t="s">
        <v>97</v>
      </c>
      <c r="F956">
        <f>SUBTOTAL(9,F1119:F1158)</f>
        <v>24826</v>
      </c>
      <c r="G956">
        <f>SUBTOTAL(9,G1119:G1158)</f>
        <v>27233</v>
      </c>
    </row>
    <row r="957" spans="1:12" x14ac:dyDescent="0.25">
      <c r="A957" s="18"/>
    </row>
    <row r="958" spans="1:12" x14ac:dyDescent="0.25">
      <c r="A958" s="41" t="s">
        <v>108</v>
      </c>
    </row>
    <row r="959" spans="1:12" x14ac:dyDescent="0.25">
      <c r="A959" s="30" t="s">
        <v>108</v>
      </c>
      <c r="B959" s="31" t="s">
        <v>259</v>
      </c>
      <c r="C959" s="38"/>
      <c r="D959" s="30"/>
      <c r="E959" s="30"/>
      <c r="F959" s="32">
        <v>6375</v>
      </c>
      <c r="G959" s="32">
        <v>6978</v>
      </c>
      <c r="H959" s="30"/>
      <c r="I959" s="30" t="s">
        <v>108</v>
      </c>
      <c r="L959" s="8" t="str">
        <f t="shared" ref="L959:L977" si="46">IF(+I959=A959,"x","y")</f>
        <v>x</v>
      </c>
    </row>
    <row r="960" spans="1:12" x14ac:dyDescent="0.25">
      <c r="A960" s="30" t="s">
        <v>108</v>
      </c>
      <c r="B960" s="31" t="s">
        <v>260</v>
      </c>
      <c r="C960" s="30"/>
      <c r="D960" s="30"/>
      <c r="E960" s="30"/>
      <c r="F960" s="32">
        <v>26</v>
      </c>
      <c r="G960" s="32">
        <v>29</v>
      </c>
      <c r="H960" s="30"/>
      <c r="I960" s="30" t="s">
        <v>108</v>
      </c>
      <c r="L960" s="8" t="str">
        <f t="shared" si="46"/>
        <v>x</v>
      </c>
    </row>
    <row r="961" spans="1:13" x14ac:dyDescent="0.25">
      <c r="A961" s="30" t="s">
        <v>108</v>
      </c>
      <c r="B961" s="31" t="s">
        <v>261</v>
      </c>
      <c r="C961" s="30"/>
      <c r="D961" s="30"/>
      <c r="E961" s="30"/>
      <c r="F961" s="32">
        <v>9096</v>
      </c>
      <c r="G961" s="32">
        <v>9930</v>
      </c>
      <c r="H961" s="30"/>
      <c r="I961" s="38" t="s">
        <v>108</v>
      </c>
      <c r="L961" s="8" t="str">
        <f t="shared" si="46"/>
        <v>x</v>
      </c>
    </row>
    <row r="962" spans="1:13" x14ac:dyDescent="0.25">
      <c r="A962" s="30" t="s">
        <v>108</v>
      </c>
      <c r="B962" s="31" t="s">
        <v>262</v>
      </c>
      <c r="C962" s="30"/>
      <c r="D962" s="30"/>
      <c r="E962" s="30"/>
      <c r="F962" s="32">
        <v>10969</v>
      </c>
      <c r="G962" s="32">
        <v>11999</v>
      </c>
      <c r="H962" s="30"/>
      <c r="I962" s="30" t="s">
        <v>108</v>
      </c>
      <c r="L962" s="8" t="str">
        <f t="shared" si="46"/>
        <v>x</v>
      </c>
    </row>
    <row r="963" spans="1:13" x14ac:dyDescent="0.25">
      <c r="A963" s="30" t="s">
        <v>108</v>
      </c>
      <c r="B963" s="31" t="s">
        <v>263</v>
      </c>
      <c r="C963" s="30"/>
      <c r="D963" s="30"/>
      <c r="E963" s="30"/>
      <c r="F963" s="32">
        <v>3924</v>
      </c>
      <c r="G963" s="32">
        <v>4218</v>
      </c>
      <c r="H963" s="30"/>
      <c r="I963" s="30" t="s">
        <v>108</v>
      </c>
      <c r="L963" s="8" t="str">
        <f t="shared" si="46"/>
        <v>x</v>
      </c>
    </row>
    <row r="964" spans="1:13" x14ac:dyDescent="0.25">
      <c r="A964" s="30" t="s">
        <v>108</v>
      </c>
      <c r="B964" s="31" t="s">
        <v>264</v>
      </c>
      <c r="C964" s="30"/>
      <c r="D964" s="30"/>
      <c r="E964" s="30"/>
      <c r="F964" s="32">
        <v>15355</v>
      </c>
      <c r="G964" s="32">
        <v>16798</v>
      </c>
      <c r="H964" s="30"/>
      <c r="I964" s="30" t="s">
        <v>108</v>
      </c>
      <c r="L964" s="8" t="str">
        <f t="shared" si="46"/>
        <v>x</v>
      </c>
    </row>
    <row r="965" spans="1:13" x14ac:dyDescent="0.25">
      <c r="A965" s="30" t="s">
        <v>108</v>
      </c>
      <c r="B965" s="31" t="s">
        <v>265</v>
      </c>
      <c r="C965" s="30"/>
      <c r="D965" s="30"/>
      <c r="E965" s="30"/>
      <c r="F965" s="32">
        <v>7757</v>
      </c>
      <c r="G965" s="32">
        <v>8502</v>
      </c>
      <c r="H965" s="30"/>
      <c r="I965" s="30" t="s">
        <v>108</v>
      </c>
      <c r="L965" s="8" t="str">
        <f t="shared" si="46"/>
        <v>x</v>
      </c>
    </row>
    <row r="966" spans="1:13" x14ac:dyDescent="0.25">
      <c r="A966" s="30" t="s">
        <v>108</v>
      </c>
      <c r="B966" s="31" t="s">
        <v>266</v>
      </c>
      <c r="C966" s="30"/>
      <c r="D966" s="30"/>
      <c r="E966" s="30"/>
      <c r="F966" s="32">
        <v>9965</v>
      </c>
      <c r="G966" s="32">
        <v>10766</v>
      </c>
      <c r="H966" s="30"/>
      <c r="I966" s="30" t="s">
        <v>108</v>
      </c>
      <c r="L966" s="8" t="str">
        <f t="shared" si="46"/>
        <v>x</v>
      </c>
    </row>
    <row r="967" spans="1:13" x14ac:dyDescent="0.25">
      <c r="A967" t="s">
        <v>148</v>
      </c>
      <c r="B967" s="15" t="s">
        <v>265</v>
      </c>
      <c r="D967" t="s">
        <v>108</v>
      </c>
      <c r="F967">
        <v>2</v>
      </c>
      <c r="G967">
        <v>0</v>
      </c>
      <c r="I967" t="s">
        <v>108</v>
      </c>
      <c r="L967" s="8" t="str">
        <f t="shared" si="46"/>
        <v>y</v>
      </c>
      <c r="M967" t="str">
        <f t="shared" ref="M967:M969" si="47">LEFT(B967,LEN(B967)-5)</f>
        <v>Dingley Villag</v>
      </c>
    </row>
    <row r="968" spans="1:13" x14ac:dyDescent="0.25">
      <c r="A968" t="s">
        <v>148</v>
      </c>
      <c r="B968" s="15" t="s">
        <v>267</v>
      </c>
      <c r="F968">
        <v>10926</v>
      </c>
      <c r="G968">
        <v>11980</v>
      </c>
      <c r="H968" t="s">
        <v>151</v>
      </c>
      <c r="I968" t="s">
        <v>108</v>
      </c>
      <c r="L968" s="8" t="str">
        <f t="shared" si="46"/>
        <v>y</v>
      </c>
      <c r="M968" t="str">
        <f t="shared" si="47"/>
        <v>Springval</v>
      </c>
    </row>
    <row r="969" spans="1:13" x14ac:dyDescent="0.25">
      <c r="A969" t="s">
        <v>148</v>
      </c>
      <c r="B969" s="15" t="s">
        <v>268</v>
      </c>
      <c r="F969">
        <v>7968</v>
      </c>
      <c r="G969">
        <v>8742</v>
      </c>
      <c r="I969" t="s">
        <v>108</v>
      </c>
      <c r="L969" s="8" t="str">
        <f t="shared" si="46"/>
        <v>y</v>
      </c>
      <c r="M969" t="str">
        <f t="shared" si="47"/>
        <v>Springvale Sout</v>
      </c>
    </row>
    <row r="970" spans="1:13" x14ac:dyDescent="0.25">
      <c r="A970" s="30" t="s">
        <v>108</v>
      </c>
      <c r="B970" s="31" t="s">
        <v>269</v>
      </c>
      <c r="C970" s="30"/>
      <c r="D970" s="30"/>
      <c r="E970" s="30"/>
      <c r="F970" s="32">
        <v>9388</v>
      </c>
      <c r="G970" s="32">
        <v>10109</v>
      </c>
      <c r="H970" s="30"/>
      <c r="I970" s="30" t="s">
        <v>108</v>
      </c>
      <c r="L970" s="8" t="str">
        <f t="shared" si="46"/>
        <v>x</v>
      </c>
    </row>
    <row r="971" spans="1:13" x14ac:dyDescent="0.25">
      <c r="A971" s="30" t="s">
        <v>108</v>
      </c>
      <c r="B971" s="31" t="s">
        <v>270</v>
      </c>
      <c r="C971" s="30"/>
      <c r="D971" s="30"/>
      <c r="E971" s="30"/>
      <c r="F971" s="32">
        <v>2107</v>
      </c>
      <c r="G971" s="32">
        <v>2309</v>
      </c>
      <c r="H971" s="30"/>
      <c r="I971" s="30" t="s">
        <v>108</v>
      </c>
      <c r="L971" s="8" t="str">
        <f t="shared" si="46"/>
        <v>x</v>
      </c>
    </row>
    <row r="972" spans="1:13" x14ac:dyDescent="0.25">
      <c r="A972" t="s">
        <v>148</v>
      </c>
      <c r="B972" s="15" t="s">
        <v>270</v>
      </c>
      <c r="F972">
        <v>8041</v>
      </c>
      <c r="G972">
        <v>8815</v>
      </c>
      <c r="I972" t="s">
        <v>108</v>
      </c>
      <c r="L972" s="8" t="str">
        <f t="shared" si="46"/>
        <v>y</v>
      </c>
      <c r="M972" t="str">
        <f t="shared" ref="M972:M973" si="48">LEFT(B972,LEN(B972)-5)</f>
        <v>Keysborough - Nort</v>
      </c>
    </row>
    <row r="973" spans="1:13" x14ac:dyDescent="0.25">
      <c r="A973" t="s">
        <v>148</v>
      </c>
      <c r="B973" s="15" t="s">
        <v>271</v>
      </c>
      <c r="F973">
        <v>11103</v>
      </c>
      <c r="G973">
        <v>12173</v>
      </c>
      <c r="I973" t="s">
        <v>108</v>
      </c>
      <c r="L973" s="8" t="str">
        <f t="shared" si="46"/>
        <v>y</v>
      </c>
      <c r="M973" t="str">
        <f t="shared" si="48"/>
        <v>Noble Park - Wes</v>
      </c>
    </row>
    <row r="974" spans="1:13" x14ac:dyDescent="0.25">
      <c r="A974" t="s">
        <v>88</v>
      </c>
      <c r="B974" t="s">
        <v>91</v>
      </c>
      <c r="F974" s="7">
        <v>5403</v>
      </c>
      <c r="G974" s="7">
        <v>5925</v>
      </c>
      <c r="H974" s="16">
        <f t="shared" ref="H974" si="49">(G974-F974)/F974</f>
        <v>9.6612992781787893E-2</v>
      </c>
      <c r="I974" t="s">
        <v>108</v>
      </c>
      <c r="J974" t="s">
        <v>152</v>
      </c>
      <c r="L974" s="8" t="str">
        <f t="shared" si="46"/>
        <v>y</v>
      </c>
    </row>
    <row r="975" spans="1:13" ht="30.75" customHeight="1" x14ac:dyDescent="0.25">
      <c r="A975" s="30" t="s">
        <v>153</v>
      </c>
      <c r="B975" s="30">
        <v>21204156405</v>
      </c>
      <c r="C975" s="30">
        <v>2156405</v>
      </c>
      <c r="D975" s="30">
        <v>212041564</v>
      </c>
      <c r="E975" s="30" t="s">
        <v>154</v>
      </c>
      <c r="F975" s="32">
        <v>68</v>
      </c>
      <c r="G975" s="32">
        <v>75</v>
      </c>
      <c r="H975" s="34">
        <v>0.10294117647058823</v>
      </c>
      <c r="I975" s="30" t="s">
        <v>108</v>
      </c>
      <c r="J975" s="72" t="s">
        <v>155</v>
      </c>
      <c r="L975" s="8" t="str">
        <f t="shared" si="46"/>
        <v>x</v>
      </c>
    </row>
    <row r="976" spans="1:13" ht="30.75" customHeight="1" x14ac:dyDescent="0.25">
      <c r="A976" s="30" t="s">
        <v>153</v>
      </c>
      <c r="B976" s="30">
        <v>21204156411</v>
      </c>
      <c r="C976" s="30">
        <v>2156411</v>
      </c>
      <c r="D976" s="30">
        <v>212041564</v>
      </c>
      <c r="E976" s="30" t="s">
        <v>154</v>
      </c>
      <c r="F976" s="32">
        <v>83</v>
      </c>
      <c r="G976" s="32">
        <v>83</v>
      </c>
      <c r="H976" s="34">
        <v>0</v>
      </c>
      <c r="I976" s="30" t="s">
        <v>108</v>
      </c>
      <c r="J976" s="72"/>
      <c r="L976" s="8" t="str">
        <f t="shared" si="46"/>
        <v>x</v>
      </c>
    </row>
    <row r="977" spans="1:12" ht="30.75" customHeight="1" thickBot="1" x14ac:dyDescent="0.3">
      <c r="A977" s="30" t="s">
        <v>153</v>
      </c>
      <c r="B977" s="30">
        <v>21204156418</v>
      </c>
      <c r="C977" s="30">
        <v>2156418</v>
      </c>
      <c r="D977" s="30">
        <v>212041564</v>
      </c>
      <c r="E977" s="30" t="s">
        <v>154</v>
      </c>
      <c r="F977" s="32">
        <v>471</v>
      </c>
      <c r="G977" s="32">
        <v>517</v>
      </c>
      <c r="H977" s="34">
        <v>9.7664543524416142E-2</v>
      </c>
      <c r="I977" s="30" t="s">
        <v>108</v>
      </c>
      <c r="J977" s="72"/>
      <c r="L977" s="8" t="str">
        <f t="shared" si="46"/>
        <v>x</v>
      </c>
    </row>
    <row r="978" spans="1:12" ht="15.75" thickBot="1" x14ac:dyDescent="0.3">
      <c r="A978" s="14" t="str">
        <f>+I976</f>
        <v>Isaacs</v>
      </c>
      <c r="F978" s="40">
        <f>SUM(F959:F977)</f>
        <v>119027</v>
      </c>
      <c r="G978" s="40">
        <f>SUM(G959:G977)</f>
        <v>129948</v>
      </c>
      <c r="J978" t="s">
        <v>13</v>
      </c>
    </row>
    <row r="979" spans="1:12" outlineLevel="1" collapsed="1" x14ac:dyDescent="0.25"/>
    <row r="980" spans="1:12" x14ac:dyDescent="0.25">
      <c r="B980" t="s">
        <v>14</v>
      </c>
      <c r="F980" s="7">
        <f>+F978-'[1]Base data'!B$2</f>
        <v>2133</v>
      </c>
      <c r="G980" s="7">
        <f>+G978-'[1]Base data'!C$2</f>
        <v>2710</v>
      </c>
    </row>
    <row r="982" spans="1:12" x14ac:dyDescent="0.25">
      <c r="B982" t="str">
        <f>+A964</f>
        <v>Isaacs</v>
      </c>
      <c r="F982">
        <f ca="1">SUMIF($A$959:$G$977,$B982,F$959:F$977)</f>
        <v>75584</v>
      </c>
      <c r="G982">
        <f ca="1">SUMIF($A$959:$G$977,$B982,G$959:G$977)</f>
        <v>82313</v>
      </c>
    </row>
    <row r="983" spans="1:12" x14ac:dyDescent="0.25">
      <c r="B983" t="str">
        <f>+A967</f>
        <v>Hotham</v>
      </c>
      <c r="F983">
        <f ca="1">SUMIF($A$959:$G$977,$B983,F$959:F$977)</f>
        <v>43443</v>
      </c>
      <c r="G983">
        <f ca="1">SUMIF($A$959:$G$977,$B983,G$959:G$977)</f>
        <v>47635</v>
      </c>
    </row>
    <row r="984" spans="1:12" x14ac:dyDescent="0.25">
      <c r="F984" s="7"/>
      <c r="G984" s="7"/>
    </row>
    <row r="985" spans="1:12" x14ac:dyDescent="0.25">
      <c r="A985" s="18"/>
      <c r="B985" t="s">
        <v>144</v>
      </c>
    </row>
    <row r="986" spans="1:12" x14ac:dyDescent="0.25">
      <c r="A986" s="18"/>
      <c r="B986" t="s">
        <v>96</v>
      </c>
      <c r="F986" s="7">
        <f>SUBTOTAL(9,F621:F637)</f>
        <v>4420</v>
      </c>
      <c r="G986" s="7">
        <f>SUBTOTAL(9,G621:G637)</f>
        <v>4847</v>
      </c>
    </row>
    <row r="987" spans="1:12" x14ac:dyDescent="0.25">
      <c r="A987" s="18"/>
      <c r="B987" t="s">
        <v>148</v>
      </c>
      <c r="F987" s="7">
        <f>+F940+F941+F942+F943</f>
        <v>33080</v>
      </c>
      <c r="G987" s="7">
        <f>+G940+G941+G942+G943</f>
        <v>36225</v>
      </c>
    </row>
    <row r="988" spans="1:12" x14ac:dyDescent="0.25">
      <c r="A988" s="18"/>
      <c r="F988" s="7"/>
      <c r="G988" s="7"/>
    </row>
    <row r="989" spans="1:12" ht="15.75" thickBot="1" x14ac:dyDescent="0.3">
      <c r="A989" s="41" t="s">
        <v>97</v>
      </c>
    </row>
    <row r="990" spans="1:12" ht="15.75" thickTop="1" x14ac:dyDescent="0.25">
      <c r="A990" t="s">
        <v>123</v>
      </c>
      <c r="B990">
        <v>21205132101</v>
      </c>
      <c r="C990">
        <v>2132101</v>
      </c>
      <c r="D990">
        <v>212051321</v>
      </c>
      <c r="E990" t="s">
        <v>124</v>
      </c>
      <c r="F990" s="7">
        <v>340</v>
      </c>
      <c r="G990" s="7">
        <v>373</v>
      </c>
      <c r="I990" t="s">
        <v>97</v>
      </c>
      <c r="J990" s="48" t="s">
        <v>156</v>
      </c>
    </row>
    <row r="991" spans="1:12" x14ac:dyDescent="0.25">
      <c r="A991" t="s">
        <v>123</v>
      </c>
      <c r="B991">
        <v>21205132102</v>
      </c>
      <c r="C991">
        <v>2132102</v>
      </c>
      <c r="D991">
        <v>212051321</v>
      </c>
      <c r="E991" t="s">
        <v>124</v>
      </c>
      <c r="F991" s="7">
        <v>211</v>
      </c>
      <c r="G991" s="7">
        <v>231</v>
      </c>
      <c r="I991" t="s">
        <v>97</v>
      </c>
      <c r="J991" s="49"/>
    </row>
    <row r="992" spans="1:12" x14ac:dyDescent="0.25">
      <c r="A992" t="s">
        <v>123</v>
      </c>
      <c r="B992">
        <v>21205132103</v>
      </c>
      <c r="C992">
        <v>2132103</v>
      </c>
      <c r="D992">
        <v>212051321</v>
      </c>
      <c r="E992" t="s">
        <v>124</v>
      </c>
      <c r="F992" s="7">
        <v>287</v>
      </c>
      <c r="G992" s="7">
        <v>315</v>
      </c>
      <c r="I992" t="s">
        <v>97</v>
      </c>
      <c r="J992" s="49"/>
    </row>
    <row r="993" spans="1:10" x14ac:dyDescent="0.25">
      <c r="A993" t="s">
        <v>123</v>
      </c>
      <c r="B993">
        <v>21205132104</v>
      </c>
      <c r="C993">
        <v>2132104</v>
      </c>
      <c r="D993">
        <v>212051321</v>
      </c>
      <c r="E993" t="s">
        <v>124</v>
      </c>
      <c r="F993" s="7">
        <v>246</v>
      </c>
      <c r="G993" s="7">
        <v>270</v>
      </c>
      <c r="I993" t="s">
        <v>97</v>
      </c>
      <c r="J993" s="49"/>
    </row>
    <row r="994" spans="1:10" x14ac:dyDescent="0.25">
      <c r="A994" t="s">
        <v>123</v>
      </c>
      <c r="B994">
        <v>21205132105</v>
      </c>
      <c r="C994">
        <v>2132105</v>
      </c>
      <c r="D994">
        <v>212051321</v>
      </c>
      <c r="E994" t="s">
        <v>124</v>
      </c>
      <c r="F994" s="7">
        <v>359</v>
      </c>
      <c r="G994" s="7">
        <v>394</v>
      </c>
      <c r="I994" t="s">
        <v>97</v>
      </c>
      <c r="J994" s="49"/>
    </row>
    <row r="995" spans="1:10" x14ac:dyDescent="0.25">
      <c r="A995" t="s">
        <v>123</v>
      </c>
      <c r="B995">
        <v>21205132106</v>
      </c>
      <c r="C995">
        <v>2132106</v>
      </c>
      <c r="D995">
        <v>212051321</v>
      </c>
      <c r="E995" t="s">
        <v>124</v>
      </c>
      <c r="F995" s="7">
        <v>142</v>
      </c>
      <c r="G995" s="7">
        <v>156</v>
      </c>
      <c r="I995" t="s">
        <v>97</v>
      </c>
      <c r="J995" s="49"/>
    </row>
    <row r="996" spans="1:10" x14ac:dyDescent="0.25">
      <c r="A996" t="s">
        <v>123</v>
      </c>
      <c r="B996">
        <v>21205132107</v>
      </c>
      <c r="C996">
        <v>2132107</v>
      </c>
      <c r="D996">
        <v>212051321</v>
      </c>
      <c r="E996" t="s">
        <v>124</v>
      </c>
      <c r="F996" s="7">
        <v>238</v>
      </c>
      <c r="G996" s="7">
        <v>261</v>
      </c>
      <c r="I996" t="s">
        <v>97</v>
      </c>
      <c r="J996" s="49"/>
    </row>
    <row r="997" spans="1:10" x14ac:dyDescent="0.25">
      <c r="A997" t="s">
        <v>123</v>
      </c>
      <c r="B997">
        <v>21205132108</v>
      </c>
      <c r="C997">
        <v>2132108</v>
      </c>
      <c r="D997">
        <v>212051321</v>
      </c>
      <c r="E997" t="s">
        <v>124</v>
      </c>
      <c r="F997" s="7">
        <v>254</v>
      </c>
      <c r="G997" s="7">
        <v>279</v>
      </c>
      <c r="I997" t="s">
        <v>97</v>
      </c>
      <c r="J997" s="49"/>
    </row>
    <row r="998" spans="1:10" x14ac:dyDescent="0.25">
      <c r="A998" t="s">
        <v>123</v>
      </c>
      <c r="B998">
        <v>21205132109</v>
      </c>
      <c r="C998">
        <v>2132109</v>
      </c>
      <c r="D998">
        <v>212051321</v>
      </c>
      <c r="E998" t="s">
        <v>124</v>
      </c>
      <c r="F998" s="7">
        <v>328</v>
      </c>
      <c r="G998" s="7">
        <v>360</v>
      </c>
      <c r="I998" t="s">
        <v>97</v>
      </c>
      <c r="J998" s="49"/>
    </row>
    <row r="999" spans="1:10" x14ac:dyDescent="0.25">
      <c r="A999" t="s">
        <v>123</v>
      </c>
      <c r="B999">
        <v>21205132110</v>
      </c>
      <c r="C999">
        <v>2132110</v>
      </c>
      <c r="D999">
        <v>212051321</v>
      </c>
      <c r="E999" t="s">
        <v>124</v>
      </c>
      <c r="F999" s="7">
        <v>380</v>
      </c>
      <c r="G999" s="7">
        <v>417</v>
      </c>
      <c r="I999" t="s">
        <v>97</v>
      </c>
      <c r="J999" s="49"/>
    </row>
    <row r="1000" spans="1:10" x14ac:dyDescent="0.25">
      <c r="A1000" t="s">
        <v>123</v>
      </c>
      <c r="B1000">
        <v>21205132111</v>
      </c>
      <c r="C1000">
        <v>2132111</v>
      </c>
      <c r="D1000">
        <v>212051321</v>
      </c>
      <c r="E1000" t="s">
        <v>124</v>
      </c>
      <c r="F1000" s="7">
        <v>249</v>
      </c>
      <c r="G1000" s="7">
        <v>273</v>
      </c>
      <c r="I1000" t="s">
        <v>97</v>
      </c>
      <c r="J1000" s="49"/>
    </row>
    <row r="1001" spans="1:10" x14ac:dyDescent="0.25">
      <c r="A1001" t="s">
        <v>123</v>
      </c>
      <c r="B1001">
        <v>21205132112</v>
      </c>
      <c r="C1001">
        <v>2132112</v>
      </c>
      <c r="D1001">
        <v>212051321</v>
      </c>
      <c r="E1001" t="s">
        <v>124</v>
      </c>
      <c r="F1001" s="7">
        <v>291</v>
      </c>
      <c r="G1001" s="7">
        <v>319</v>
      </c>
      <c r="I1001" t="s">
        <v>97</v>
      </c>
      <c r="J1001" s="49"/>
    </row>
    <row r="1002" spans="1:10" x14ac:dyDescent="0.25">
      <c r="A1002" t="s">
        <v>123</v>
      </c>
      <c r="B1002">
        <v>21205132113</v>
      </c>
      <c r="C1002">
        <v>2132113</v>
      </c>
      <c r="D1002">
        <v>212051321</v>
      </c>
      <c r="E1002" t="s">
        <v>124</v>
      </c>
      <c r="F1002" s="7">
        <v>302</v>
      </c>
      <c r="G1002" s="7">
        <v>331</v>
      </c>
      <c r="I1002" t="s">
        <v>97</v>
      </c>
      <c r="J1002" s="49"/>
    </row>
    <row r="1003" spans="1:10" x14ac:dyDescent="0.25">
      <c r="A1003" t="s">
        <v>123</v>
      </c>
      <c r="B1003">
        <v>21205132114</v>
      </c>
      <c r="C1003">
        <v>2132114</v>
      </c>
      <c r="D1003">
        <v>212051321</v>
      </c>
      <c r="E1003" t="s">
        <v>124</v>
      </c>
      <c r="F1003" s="7">
        <v>326</v>
      </c>
      <c r="G1003" s="7">
        <v>358</v>
      </c>
      <c r="I1003" t="s">
        <v>97</v>
      </c>
      <c r="J1003" s="49"/>
    </row>
    <row r="1004" spans="1:10" x14ac:dyDescent="0.25">
      <c r="A1004" t="s">
        <v>123</v>
      </c>
      <c r="B1004">
        <v>21205132115</v>
      </c>
      <c r="C1004">
        <v>2132115</v>
      </c>
      <c r="D1004">
        <v>212051321</v>
      </c>
      <c r="E1004" t="s">
        <v>124</v>
      </c>
      <c r="F1004" s="7">
        <v>339</v>
      </c>
      <c r="G1004" s="7">
        <v>372</v>
      </c>
      <c r="I1004" t="s">
        <v>97</v>
      </c>
      <c r="J1004" s="49"/>
    </row>
    <row r="1005" spans="1:10" x14ac:dyDescent="0.25">
      <c r="A1005" t="s">
        <v>123</v>
      </c>
      <c r="B1005">
        <v>21205132116</v>
      </c>
      <c r="C1005">
        <v>2132116</v>
      </c>
      <c r="D1005">
        <v>212051321</v>
      </c>
      <c r="E1005" t="s">
        <v>124</v>
      </c>
      <c r="F1005" s="7">
        <v>157</v>
      </c>
      <c r="G1005" s="7">
        <v>172</v>
      </c>
      <c r="I1005" t="s">
        <v>97</v>
      </c>
      <c r="J1005" s="49"/>
    </row>
    <row r="1006" spans="1:10" x14ac:dyDescent="0.25">
      <c r="A1006" t="s">
        <v>123</v>
      </c>
      <c r="B1006">
        <v>21205132117</v>
      </c>
      <c r="C1006">
        <v>2132117</v>
      </c>
      <c r="D1006">
        <v>212051321</v>
      </c>
      <c r="E1006" t="s">
        <v>124</v>
      </c>
      <c r="F1006" s="7">
        <v>331</v>
      </c>
      <c r="G1006" s="7">
        <v>363</v>
      </c>
      <c r="I1006" t="s">
        <v>97</v>
      </c>
      <c r="J1006" s="49"/>
    </row>
    <row r="1007" spans="1:10" x14ac:dyDescent="0.25">
      <c r="A1007" t="s">
        <v>123</v>
      </c>
      <c r="B1007">
        <v>21205132118</v>
      </c>
      <c r="C1007">
        <v>2132118</v>
      </c>
      <c r="D1007">
        <v>212051321</v>
      </c>
      <c r="E1007" t="s">
        <v>124</v>
      </c>
      <c r="F1007" s="7">
        <v>205</v>
      </c>
      <c r="G1007" s="7">
        <v>225</v>
      </c>
      <c r="I1007" t="s">
        <v>97</v>
      </c>
      <c r="J1007" s="49"/>
    </row>
    <row r="1008" spans="1:10" x14ac:dyDescent="0.25">
      <c r="A1008" t="s">
        <v>123</v>
      </c>
      <c r="B1008">
        <v>21205132119</v>
      </c>
      <c r="C1008">
        <v>2132119</v>
      </c>
      <c r="D1008">
        <v>212051321</v>
      </c>
      <c r="E1008" t="s">
        <v>124</v>
      </c>
      <c r="F1008" s="7">
        <v>187</v>
      </c>
      <c r="G1008" s="7">
        <v>205</v>
      </c>
      <c r="I1008" t="s">
        <v>97</v>
      </c>
      <c r="J1008" s="49"/>
    </row>
    <row r="1009" spans="1:10" x14ac:dyDescent="0.25">
      <c r="A1009" t="s">
        <v>123</v>
      </c>
      <c r="B1009">
        <v>21205132120</v>
      </c>
      <c r="C1009">
        <v>2132120</v>
      </c>
      <c r="D1009">
        <v>212051321</v>
      </c>
      <c r="E1009" t="s">
        <v>124</v>
      </c>
      <c r="F1009" s="7">
        <v>262</v>
      </c>
      <c r="G1009" s="7">
        <v>287</v>
      </c>
      <c r="I1009" t="s">
        <v>97</v>
      </c>
      <c r="J1009" s="49"/>
    </row>
    <row r="1010" spans="1:10" x14ac:dyDescent="0.25">
      <c r="A1010" t="s">
        <v>123</v>
      </c>
      <c r="B1010">
        <v>21205132121</v>
      </c>
      <c r="C1010">
        <v>2132121</v>
      </c>
      <c r="D1010">
        <v>212051321</v>
      </c>
      <c r="E1010" t="s">
        <v>124</v>
      </c>
      <c r="F1010" s="7">
        <v>338</v>
      </c>
      <c r="G1010" s="7">
        <v>371</v>
      </c>
      <c r="I1010" t="s">
        <v>97</v>
      </c>
      <c r="J1010" s="49"/>
    </row>
    <row r="1011" spans="1:10" x14ac:dyDescent="0.25">
      <c r="A1011" t="s">
        <v>123</v>
      </c>
      <c r="B1011">
        <v>21205132123</v>
      </c>
      <c r="C1011">
        <v>2132123</v>
      </c>
      <c r="D1011">
        <v>212051321</v>
      </c>
      <c r="E1011" t="s">
        <v>124</v>
      </c>
      <c r="F1011" s="7">
        <v>168</v>
      </c>
      <c r="G1011" s="7">
        <v>184</v>
      </c>
      <c r="I1011" t="s">
        <v>97</v>
      </c>
      <c r="J1011" s="49"/>
    </row>
    <row r="1012" spans="1:10" x14ac:dyDescent="0.25">
      <c r="A1012" t="s">
        <v>123</v>
      </c>
      <c r="B1012">
        <v>21205132124</v>
      </c>
      <c r="C1012">
        <v>2132124</v>
      </c>
      <c r="D1012">
        <v>212051321</v>
      </c>
      <c r="E1012" t="s">
        <v>124</v>
      </c>
      <c r="F1012" s="7">
        <v>261</v>
      </c>
      <c r="G1012" s="7">
        <v>286</v>
      </c>
      <c r="I1012" t="s">
        <v>97</v>
      </c>
      <c r="J1012" s="49"/>
    </row>
    <row r="1013" spans="1:10" x14ac:dyDescent="0.25">
      <c r="A1013" t="s">
        <v>123</v>
      </c>
      <c r="B1013">
        <v>21205132125</v>
      </c>
      <c r="C1013">
        <v>2132125</v>
      </c>
      <c r="D1013">
        <v>212051321</v>
      </c>
      <c r="E1013" t="s">
        <v>124</v>
      </c>
      <c r="F1013" s="7">
        <v>248</v>
      </c>
      <c r="G1013" s="7">
        <v>272</v>
      </c>
      <c r="I1013" t="s">
        <v>97</v>
      </c>
      <c r="J1013" s="49"/>
    </row>
    <row r="1014" spans="1:10" x14ac:dyDescent="0.25">
      <c r="A1014" t="s">
        <v>123</v>
      </c>
      <c r="B1014">
        <v>21205132126</v>
      </c>
      <c r="C1014">
        <v>2132126</v>
      </c>
      <c r="D1014">
        <v>212051321</v>
      </c>
      <c r="E1014" t="s">
        <v>124</v>
      </c>
      <c r="F1014" s="7">
        <v>161</v>
      </c>
      <c r="G1014" s="7">
        <v>177</v>
      </c>
      <c r="I1014" t="s">
        <v>97</v>
      </c>
      <c r="J1014" s="49"/>
    </row>
    <row r="1015" spans="1:10" x14ac:dyDescent="0.25">
      <c r="A1015" t="s">
        <v>123</v>
      </c>
      <c r="B1015">
        <v>21205132127</v>
      </c>
      <c r="C1015">
        <v>2132127</v>
      </c>
      <c r="D1015">
        <v>212051321</v>
      </c>
      <c r="E1015" t="s">
        <v>124</v>
      </c>
      <c r="F1015" s="7">
        <v>286</v>
      </c>
      <c r="G1015" s="7">
        <v>314</v>
      </c>
      <c r="I1015" t="s">
        <v>97</v>
      </c>
      <c r="J1015" s="49"/>
    </row>
    <row r="1016" spans="1:10" x14ac:dyDescent="0.25">
      <c r="A1016" t="s">
        <v>123</v>
      </c>
      <c r="B1016">
        <v>21205132133</v>
      </c>
      <c r="C1016">
        <v>2132133</v>
      </c>
      <c r="D1016">
        <v>212051321</v>
      </c>
      <c r="E1016" t="s">
        <v>124</v>
      </c>
      <c r="F1016" s="7">
        <v>157</v>
      </c>
      <c r="G1016" s="7">
        <v>172</v>
      </c>
      <c r="I1016" t="s">
        <v>97</v>
      </c>
      <c r="J1016" s="49"/>
    </row>
    <row r="1017" spans="1:10" x14ac:dyDescent="0.25">
      <c r="A1017" t="s">
        <v>123</v>
      </c>
      <c r="B1017">
        <v>21205132145</v>
      </c>
      <c r="C1017">
        <v>2132145</v>
      </c>
      <c r="D1017">
        <v>212051321</v>
      </c>
      <c r="E1017" t="s">
        <v>124</v>
      </c>
      <c r="F1017" s="7">
        <v>276</v>
      </c>
      <c r="G1017" s="7">
        <v>303</v>
      </c>
      <c r="I1017" t="s">
        <v>97</v>
      </c>
      <c r="J1017" s="49"/>
    </row>
    <row r="1018" spans="1:10" x14ac:dyDescent="0.25">
      <c r="A1018" t="s">
        <v>123</v>
      </c>
      <c r="B1018">
        <v>21205132146</v>
      </c>
      <c r="C1018">
        <v>2132146</v>
      </c>
      <c r="D1018">
        <v>212051321</v>
      </c>
      <c r="E1018" t="s">
        <v>124</v>
      </c>
      <c r="F1018" s="7">
        <v>208</v>
      </c>
      <c r="G1018" s="7">
        <v>228</v>
      </c>
      <c r="I1018" t="s">
        <v>97</v>
      </c>
      <c r="J1018" s="49"/>
    </row>
    <row r="1019" spans="1:10" x14ac:dyDescent="0.25">
      <c r="A1019" t="s">
        <v>123</v>
      </c>
      <c r="B1019">
        <v>21205132147</v>
      </c>
      <c r="C1019">
        <v>2132147</v>
      </c>
      <c r="D1019">
        <v>212051321</v>
      </c>
      <c r="E1019" t="s">
        <v>124</v>
      </c>
      <c r="F1019" s="7">
        <v>249</v>
      </c>
      <c r="G1019" s="7">
        <v>273</v>
      </c>
      <c r="I1019" t="s">
        <v>97</v>
      </c>
      <c r="J1019" s="49"/>
    </row>
    <row r="1020" spans="1:10" x14ac:dyDescent="0.25">
      <c r="A1020" t="s">
        <v>123</v>
      </c>
      <c r="B1020">
        <v>21205132148</v>
      </c>
      <c r="C1020">
        <v>2132148</v>
      </c>
      <c r="D1020">
        <v>212051321</v>
      </c>
      <c r="E1020" t="s">
        <v>124</v>
      </c>
      <c r="F1020" s="7">
        <v>169</v>
      </c>
      <c r="G1020" s="7">
        <v>185</v>
      </c>
      <c r="I1020" t="s">
        <v>97</v>
      </c>
      <c r="J1020" s="49"/>
    </row>
    <row r="1021" spans="1:10" x14ac:dyDescent="0.25">
      <c r="A1021" t="s">
        <v>123</v>
      </c>
      <c r="B1021">
        <v>21205132149</v>
      </c>
      <c r="C1021">
        <v>2132149</v>
      </c>
      <c r="D1021">
        <v>212051321</v>
      </c>
      <c r="E1021" t="s">
        <v>124</v>
      </c>
      <c r="F1021" s="7">
        <v>147</v>
      </c>
      <c r="G1021" s="7">
        <v>161</v>
      </c>
      <c r="I1021" t="s">
        <v>97</v>
      </c>
      <c r="J1021" s="49"/>
    </row>
    <row r="1022" spans="1:10" x14ac:dyDescent="0.25">
      <c r="A1022" t="s">
        <v>123</v>
      </c>
      <c r="B1022">
        <v>21205132150</v>
      </c>
      <c r="C1022">
        <v>2132150</v>
      </c>
      <c r="D1022">
        <v>212051321</v>
      </c>
      <c r="E1022" t="s">
        <v>124</v>
      </c>
      <c r="F1022" s="7">
        <v>185</v>
      </c>
      <c r="G1022" s="7">
        <v>203</v>
      </c>
      <c r="I1022" t="s">
        <v>97</v>
      </c>
      <c r="J1022" s="49"/>
    </row>
    <row r="1023" spans="1:10" ht="15.75" thickBot="1" x14ac:dyDescent="0.3">
      <c r="A1023" t="s">
        <v>123</v>
      </c>
      <c r="B1023">
        <v>21205132151</v>
      </c>
      <c r="C1023">
        <v>2132151</v>
      </c>
      <c r="D1023">
        <v>212051321</v>
      </c>
      <c r="E1023" t="s">
        <v>124</v>
      </c>
      <c r="F1023" s="7">
        <v>189</v>
      </c>
      <c r="G1023" s="7">
        <v>207</v>
      </c>
      <c r="I1023" t="s">
        <v>97</v>
      </c>
      <c r="J1023" s="50"/>
    </row>
    <row r="1024" spans="1:10" ht="15.75" thickTop="1" x14ac:dyDescent="0.25">
      <c r="A1024" t="s">
        <v>123</v>
      </c>
      <c r="B1024">
        <v>21205132201</v>
      </c>
      <c r="C1024" t="s">
        <v>281</v>
      </c>
      <c r="D1024">
        <v>212051322</v>
      </c>
      <c r="E1024" t="s">
        <v>126</v>
      </c>
      <c r="F1024" s="7">
        <v>315</v>
      </c>
      <c r="G1024" s="7">
        <v>346</v>
      </c>
      <c r="I1024" t="s">
        <v>97</v>
      </c>
      <c r="J1024" s="48" t="s">
        <v>156</v>
      </c>
    </row>
    <row r="1025" spans="1:10" x14ac:dyDescent="0.25">
      <c r="A1025" t="s">
        <v>123</v>
      </c>
      <c r="B1025">
        <v>21205132202</v>
      </c>
      <c r="C1025" t="s">
        <v>281</v>
      </c>
      <c r="D1025">
        <v>212051322</v>
      </c>
      <c r="E1025" t="s">
        <v>126</v>
      </c>
      <c r="F1025" s="7">
        <v>265</v>
      </c>
      <c r="G1025" s="7">
        <v>291</v>
      </c>
      <c r="I1025" t="s">
        <v>97</v>
      </c>
      <c r="J1025" s="49"/>
    </row>
    <row r="1026" spans="1:10" x14ac:dyDescent="0.25">
      <c r="A1026" t="s">
        <v>123</v>
      </c>
      <c r="B1026">
        <v>21205132203</v>
      </c>
      <c r="C1026" t="s">
        <v>281</v>
      </c>
      <c r="D1026">
        <v>212051322</v>
      </c>
      <c r="E1026" t="s">
        <v>126</v>
      </c>
      <c r="F1026" s="7">
        <v>211</v>
      </c>
      <c r="G1026" s="7">
        <v>231</v>
      </c>
      <c r="I1026" t="s">
        <v>97</v>
      </c>
      <c r="J1026" s="49"/>
    </row>
    <row r="1027" spans="1:10" x14ac:dyDescent="0.25">
      <c r="A1027" t="s">
        <v>123</v>
      </c>
      <c r="B1027">
        <v>21205132212</v>
      </c>
      <c r="C1027" t="s">
        <v>281</v>
      </c>
      <c r="D1027">
        <v>212051322</v>
      </c>
      <c r="E1027" t="s">
        <v>126</v>
      </c>
      <c r="F1027" s="7">
        <v>254</v>
      </c>
      <c r="G1027" s="7">
        <v>279</v>
      </c>
      <c r="I1027" t="s">
        <v>97</v>
      </c>
      <c r="J1027" s="49"/>
    </row>
    <row r="1028" spans="1:10" x14ac:dyDescent="0.25">
      <c r="A1028" t="s">
        <v>123</v>
      </c>
      <c r="B1028">
        <v>21205132213</v>
      </c>
      <c r="C1028" t="s">
        <v>281</v>
      </c>
      <c r="D1028">
        <v>212051322</v>
      </c>
      <c r="E1028" t="s">
        <v>126</v>
      </c>
      <c r="F1028" s="7">
        <v>245</v>
      </c>
      <c r="G1028" s="7">
        <v>269</v>
      </c>
      <c r="I1028" t="s">
        <v>97</v>
      </c>
      <c r="J1028" s="49"/>
    </row>
    <row r="1029" spans="1:10" x14ac:dyDescent="0.25">
      <c r="A1029" t="s">
        <v>123</v>
      </c>
      <c r="B1029">
        <v>21205132215</v>
      </c>
      <c r="C1029" t="s">
        <v>281</v>
      </c>
      <c r="D1029">
        <v>212051322</v>
      </c>
      <c r="E1029" t="s">
        <v>126</v>
      </c>
      <c r="F1029" s="7">
        <v>271</v>
      </c>
      <c r="G1029" s="7">
        <v>297</v>
      </c>
      <c r="I1029" t="s">
        <v>97</v>
      </c>
      <c r="J1029" s="49"/>
    </row>
    <row r="1030" spans="1:10" x14ac:dyDescent="0.25">
      <c r="A1030" t="s">
        <v>123</v>
      </c>
      <c r="B1030">
        <v>21205132216</v>
      </c>
      <c r="C1030" t="s">
        <v>281</v>
      </c>
      <c r="D1030">
        <v>212051322</v>
      </c>
      <c r="E1030" t="s">
        <v>126</v>
      </c>
      <c r="F1030" s="7">
        <v>145</v>
      </c>
      <c r="G1030" s="7">
        <v>159</v>
      </c>
      <c r="I1030" t="s">
        <v>97</v>
      </c>
      <c r="J1030" s="49"/>
    </row>
    <row r="1031" spans="1:10" x14ac:dyDescent="0.25">
      <c r="A1031" t="s">
        <v>123</v>
      </c>
      <c r="B1031">
        <v>21205132217</v>
      </c>
      <c r="C1031" t="s">
        <v>281</v>
      </c>
      <c r="D1031">
        <v>212051322</v>
      </c>
      <c r="E1031" t="s">
        <v>126</v>
      </c>
      <c r="F1031" s="7">
        <v>148</v>
      </c>
      <c r="G1031" s="7">
        <v>162</v>
      </c>
      <c r="I1031" t="s">
        <v>97</v>
      </c>
      <c r="J1031" s="49"/>
    </row>
    <row r="1032" spans="1:10" x14ac:dyDescent="0.25">
      <c r="A1032" t="s">
        <v>123</v>
      </c>
      <c r="B1032">
        <v>21205132218</v>
      </c>
      <c r="C1032" t="s">
        <v>281</v>
      </c>
      <c r="D1032">
        <v>212051322</v>
      </c>
      <c r="E1032" t="s">
        <v>126</v>
      </c>
      <c r="F1032" s="7">
        <v>280</v>
      </c>
      <c r="G1032" s="7">
        <v>307</v>
      </c>
      <c r="I1032" t="s">
        <v>97</v>
      </c>
      <c r="J1032" s="49"/>
    </row>
    <row r="1033" spans="1:10" x14ac:dyDescent="0.25">
      <c r="A1033" t="s">
        <v>123</v>
      </c>
      <c r="B1033">
        <v>21205132219</v>
      </c>
      <c r="C1033" t="s">
        <v>281</v>
      </c>
      <c r="D1033">
        <v>212051322</v>
      </c>
      <c r="E1033" t="s">
        <v>126</v>
      </c>
      <c r="F1033" s="7">
        <v>225</v>
      </c>
      <c r="G1033" s="7">
        <v>247</v>
      </c>
      <c r="I1033" t="s">
        <v>97</v>
      </c>
      <c r="J1033" s="49"/>
    </row>
    <row r="1034" spans="1:10" x14ac:dyDescent="0.25">
      <c r="A1034" t="s">
        <v>123</v>
      </c>
      <c r="B1034">
        <v>21205132220</v>
      </c>
      <c r="C1034" t="s">
        <v>281</v>
      </c>
      <c r="D1034">
        <v>212051322</v>
      </c>
      <c r="E1034" t="s">
        <v>126</v>
      </c>
      <c r="F1034" s="7">
        <v>215</v>
      </c>
      <c r="G1034" s="7">
        <v>236</v>
      </c>
      <c r="I1034" t="s">
        <v>97</v>
      </c>
      <c r="J1034" s="49"/>
    </row>
    <row r="1035" spans="1:10" x14ac:dyDescent="0.25">
      <c r="A1035" t="s">
        <v>123</v>
      </c>
      <c r="B1035">
        <v>21205132221</v>
      </c>
      <c r="C1035" t="s">
        <v>281</v>
      </c>
      <c r="D1035">
        <v>212051322</v>
      </c>
      <c r="E1035" t="s">
        <v>126</v>
      </c>
      <c r="F1035" s="7">
        <v>304</v>
      </c>
      <c r="G1035" s="7">
        <v>333</v>
      </c>
      <c r="I1035" t="s">
        <v>97</v>
      </c>
      <c r="J1035" s="49"/>
    </row>
    <row r="1036" spans="1:10" x14ac:dyDescent="0.25">
      <c r="A1036" t="s">
        <v>123</v>
      </c>
      <c r="B1036">
        <v>21205132222</v>
      </c>
      <c r="C1036" t="s">
        <v>281</v>
      </c>
      <c r="D1036">
        <v>212051322</v>
      </c>
      <c r="E1036" t="s">
        <v>126</v>
      </c>
      <c r="F1036" s="7">
        <v>189</v>
      </c>
      <c r="G1036" s="7">
        <v>207</v>
      </c>
      <c r="I1036" t="s">
        <v>97</v>
      </c>
      <c r="J1036" s="49"/>
    </row>
    <row r="1037" spans="1:10" x14ac:dyDescent="0.25">
      <c r="A1037" t="s">
        <v>123</v>
      </c>
      <c r="B1037">
        <v>21205132223</v>
      </c>
      <c r="C1037" t="s">
        <v>281</v>
      </c>
      <c r="D1037">
        <v>212051322</v>
      </c>
      <c r="E1037" t="s">
        <v>126</v>
      </c>
      <c r="F1037" s="7">
        <v>281</v>
      </c>
      <c r="G1037" s="7">
        <v>308</v>
      </c>
      <c r="I1037" t="s">
        <v>97</v>
      </c>
      <c r="J1037" s="49"/>
    </row>
    <row r="1038" spans="1:10" x14ac:dyDescent="0.25">
      <c r="A1038" t="s">
        <v>123</v>
      </c>
      <c r="B1038">
        <v>21205132225</v>
      </c>
      <c r="C1038" t="s">
        <v>281</v>
      </c>
      <c r="D1038">
        <v>212051322</v>
      </c>
      <c r="E1038" t="s">
        <v>126</v>
      </c>
      <c r="F1038" s="7">
        <v>386</v>
      </c>
      <c r="G1038" s="7">
        <v>423</v>
      </c>
      <c r="I1038" t="s">
        <v>97</v>
      </c>
      <c r="J1038" s="49"/>
    </row>
    <row r="1039" spans="1:10" x14ac:dyDescent="0.25">
      <c r="A1039" t="s">
        <v>123</v>
      </c>
      <c r="B1039">
        <v>21205132226</v>
      </c>
      <c r="C1039" t="s">
        <v>281</v>
      </c>
      <c r="D1039">
        <v>212051322</v>
      </c>
      <c r="E1039" t="s">
        <v>126</v>
      </c>
      <c r="F1039" s="7">
        <v>135</v>
      </c>
      <c r="G1039" s="7">
        <v>148</v>
      </c>
      <c r="I1039" t="s">
        <v>97</v>
      </c>
      <c r="J1039" s="49"/>
    </row>
    <row r="1040" spans="1:10" x14ac:dyDescent="0.25">
      <c r="A1040" t="s">
        <v>123</v>
      </c>
      <c r="B1040">
        <v>21205132227</v>
      </c>
      <c r="C1040" t="s">
        <v>281</v>
      </c>
      <c r="D1040">
        <v>212051322</v>
      </c>
      <c r="E1040" t="s">
        <v>126</v>
      </c>
      <c r="F1040" s="7">
        <v>266</v>
      </c>
      <c r="G1040" s="7">
        <v>292</v>
      </c>
      <c r="I1040" t="s">
        <v>97</v>
      </c>
      <c r="J1040" s="49"/>
    </row>
    <row r="1041" spans="1:10" x14ac:dyDescent="0.25">
      <c r="A1041" t="s">
        <v>123</v>
      </c>
      <c r="B1041">
        <v>21205132230</v>
      </c>
      <c r="C1041" t="s">
        <v>281</v>
      </c>
      <c r="D1041">
        <v>212051322</v>
      </c>
      <c r="E1041" t="s">
        <v>126</v>
      </c>
      <c r="F1041" s="7">
        <v>300</v>
      </c>
      <c r="G1041" s="7">
        <v>329</v>
      </c>
      <c r="I1041" t="s">
        <v>97</v>
      </c>
      <c r="J1041" s="49"/>
    </row>
    <row r="1042" spans="1:10" x14ac:dyDescent="0.25">
      <c r="A1042" t="s">
        <v>123</v>
      </c>
      <c r="B1042">
        <v>21205132231</v>
      </c>
      <c r="C1042" t="s">
        <v>281</v>
      </c>
      <c r="D1042">
        <v>212051322</v>
      </c>
      <c r="E1042" t="s">
        <v>126</v>
      </c>
      <c r="F1042" s="7">
        <v>277</v>
      </c>
      <c r="G1042" s="7">
        <v>304</v>
      </c>
      <c r="I1042" t="s">
        <v>97</v>
      </c>
      <c r="J1042" s="49"/>
    </row>
    <row r="1043" spans="1:10" x14ac:dyDescent="0.25">
      <c r="A1043" t="s">
        <v>123</v>
      </c>
      <c r="B1043">
        <v>21205132232</v>
      </c>
      <c r="C1043" t="s">
        <v>281</v>
      </c>
      <c r="D1043">
        <v>212051322</v>
      </c>
      <c r="E1043" t="s">
        <v>126</v>
      </c>
      <c r="F1043" s="7">
        <v>336</v>
      </c>
      <c r="G1043" s="7">
        <v>369</v>
      </c>
      <c r="I1043" t="s">
        <v>97</v>
      </c>
      <c r="J1043" s="49"/>
    </row>
    <row r="1044" spans="1:10" x14ac:dyDescent="0.25">
      <c r="A1044" t="s">
        <v>123</v>
      </c>
      <c r="B1044">
        <v>21205132233</v>
      </c>
      <c r="C1044" t="s">
        <v>281</v>
      </c>
      <c r="D1044">
        <v>212051322</v>
      </c>
      <c r="E1044" t="s">
        <v>126</v>
      </c>
      <c r="F1044" s="7">
        <v>412</v>
      </c>
      <c r="G1044" s="7">
        <v>452</v>
      </c>
      <c r="I1044" t="s">
        <v>97</v>
      </c>
      <c r="J1044" s="49"/>
    </row>
    <row r="1045" spans="1:10" x14ac:dyDescent="0.25">
      <c r="A1045" t="s">
        <v>123</v>
      </c>
      <c r="B1045">
        <v>21205132234</v>
      </c>
      <c r="C1045" t="s">
        <v>281</v>
      </c>
      <c r="D1045">
        <v>212051322</v>
      </c>
      <c r="E1045" t="s">
        <v>126</v>
      </c>
      <c r="F1045" s="7">
        <v>241</v>
      </c>
      <c r="G1045" s="7">
        <v>264</v>
      </c>
      <c r="I1045" t="s">
        <v>97</v>
      </c>
      <c r="J1045" s="49"/>
    </row>
    <row r="1046" spans="1:10" x14ac:dyDescent="0.25">
      <c r="A1046" t="s">
        <v>123</v>
      </c>
      <c r="B1046">
        <v>21205132239</v>
      </c>
      <c r="C1046" t="s">
        <v>281</v>
      </c>
      <c r="D1046">
        <v>212051322</v>
      </c>
      <c r="E1046" t="s">
        <v>126</v>
      </c>
      <c r="F1046" s="7">
        <v>407</v>
      </c>
      <c r="G1046" s="7">
        <v>446</v>
      </c>
      <c r="I1046" t="s">
        <v>97</v>
      </c>
      <c r="J1046" s="49"/>
    </row>
    <row r="1047" spans="1:10" x14ac:dyDescent="0.25">
      <c r="A1047" t="s">
        <v>123</v>
      </c>
      <c r="B1047">
        <v>21205132240</v>
      </c>
      <c r="C1047" t="s">
        <v>281</v>
      </c>
      <c r="D1047">
        <v>212051322</v>
      </c>
      <c r="E1047" t="s">
        <v>126</v>
      </c>
      <c r="F1047" s="7">
        <v>226</v>
      </c>
      <c r="G1047" s="7">
        <v>248</v>
      </c>
      <c r="I1047" t="s">
        <v>97</v>
      </c>
      <c r="J1047" s="49"/>
    </row>
    <row r="1048" spans="1:10" x14ac:dyDescent="0.25">
      <c r="A1048" t="s">
        <v>123</v>
      </c>
      <c r="B1048">
        <v>21205132247</v>
      </c>
      <c r="C1048" t="s">
        <v>281</v>
      </c>
      <c r="D1048">
        <v>212051322</v>
      </c>
      <c r="E1048" t="s">
        <v>126</v>
      </c>
      <c r="F1048" s="7">
        <v>0</v>
      </c>
      <c r="G1048" s="7">
        <v>0</v>
      </c>
      <c r="I1048" t="s">
        <v>97</v>
      </c>
      <c r="J1048" s="49"/>
    </row>
    <row r="1049" spans="1:10" x14ac:dyDescent="0.25">
      <c r="A1049" t="s">
        <v>123</v>
      </c>
      <c r="B1049">
        <v>21205132248</v>
      </c>
      <c r="C1049" t="s">
        <v>281</v>
      </c>
      <c r="D1049">
        <v>212051322</v>
      </c>
      <c r="E1049" t="s">
        <v>126</v>
      </c>
      <c r="F1049" s="7">
        <v>173</v>
      </c>
      <c r="G1049" s="7">
        <v>190</v>
      </c>
      <c r="I1049" t="s">
        <v>97</v>
      </c>
      <c r="J1049" s="49"/>
    </row>
    <row r="1050" spans="1:10" x14ac:dyDescent="0.25">
      <c r="A1050" t="s">
        <v>123</v>
      </c>
      <c r="B1050">
        <v>21205132249</v>
      </c>
      <c r="C1050" t="s">
        <v>281</v>
      </c>
      <c r="D1050">
        <v>212051322</v>
      </c>
      <c r="E1050" t="s">
        <v>126</v>
      </c>
      <c r="F1050" s="7">
        <v>141</v>
      </c>
      <c r="G1050" s="7">
        <v>155</v>
      </c>
      <c r="I1050" t="s">
        <v>97</v>
      </c>
      <c r="J1050" s="49"/>
    </row>
    <row r="1051" spans="1:10" x14ac:dyDescent="0.25">
      <c r="A1051" t="s">
        <v>123</v>
      </c>
      <c r="B1051">
        <v>21205132250</v>
      </c>
      <c r="C1051" t="s">
        <v>281</v>
      </c>
      <c r="D1051">
        <v>212051322</v>
      </c>
      <c r="E1051" t="s">
        <v>126</v>
      </c>
      <c r="F1051" s="7">
        <v>206</v>
      </c>
      <c r="G1051" s="7">
        <v>226</v>
      </c>
      <c r="I1051" t="s">
        <v>97</v>
      </c>
      <c r="J1051" s="49"/>
    </row>
    <row r="1052" spans="1:10" x14ac:dyDescent="0.25">
      <c r="A1052" t="s">
        <v>123</v>
      </c>
      <c r="B1052">
        <v>21205132251</v>
      </c>
      <c r="C1052" t="s">
        <v>281</v>
      </c>
      <c r="D1052">
        <v>212051322</v>
      </c>
      <c r="E1052" t="s">
        <v>126</v>
      </c>
      <c r="F1052" s="7">
        <v>250</v>
      </c>
      <c r="G1052" s="7">
        <v>274</v>
      </c>
      <c r="I1052" t="s">
        <v>97</v>
      </c>
      <c r="J1052" s="49"/>
    </row>
    <row r="1053" spans="1:10" x14ac:dyDescent="0.25">
      <c r="A1053" t="s">
        <v>123</v>
      </c>
      <c r="B1053">
        <v>21205132252</v>
      </c>
      <c r="C1053" t="s">
        <v>281</v>
      </c>
      <c r="D1053">
        <v>212051322</v>
      </c>
      <c r="E1053" t="s">
        <v>126</v>
      </c>
      <c r="F1053" s="7">
        <v>240</v>
      </c>
      <c r="G1053" s="7">
        <v>263</v>
      </c>
      <c r="I1053" t="s">
        <v>97</v>
      </c>
      <c r="J1053" s="49"/>
    </row>
    <row r="1054" spans="1:10" x14ac:dyDescent="0.25">
      <c r="A1054" t="s">
        <v>123</v>
      </c>
      <c r="B1054">
        <v>21205132253</v>
      </c>
      <c r="C1054" t="s">
        <v>281</v>
      </c>
      <c r="D1054">
        <v>212051322</v>
      </c>
      <c r="E1054" t="s">
        <v>126</v>
      </c>
      <c r="F1054" s="7">
        <v>298</v>
      </c>
      <c r="G1054" s="7">
        <v>327</v>
      </c>
      <c r="I1054" t="s">
        <v>97</v>
      </c>
      <c r="J1054" s="49"/>
    </row>
    <row r="1055" spans="1:10" ht="15.75" thickBot="1" x14ac:dyDescent="0.3">
      <c r="A1055" t="s">
        <v>123</v>
      </c>
      <c r="B1055">
        <v>21205132254</v>
      </c>
      <c r="C1055" t="s">
        <v>281</v>
      </c>
      <c r="D1055">
        <v>212051322</v>
      </c>
      <c r="E1055" t="s">
        <v>126</v>
      </c>
      <c r="F1055" s="7">
        <v>245</v>
      </c>
      <c r="G1055" s="7">
        <v>269</v>
      </c>
      <c r="I1055" t="s">
        <v>97</v>
      </c>
      <c r="J1055" s="50"/>
    </row>
    <row r="1056" spans="1:10" ht="15.75" thickTop="1" x14ac:dyDescent="0.25">
      <c r="A1056" t="s">
        <v>123</v>
      </c>
      <c r="B1056">
        <v>21205132303</v>
      </c>
      <c r="C1056">
        <v>2132303</v>
      </c>
      <c r="D1056">
        <v>212051323</v>
      </c>
      <c r="E1056" t="s">
        <v>127</v>
      </c>
      <c r="F1056" s="7">
        <v>156</v>
      </c>
      <c r="G1056" s="7">
        <v>171</v>
      </c>
      <c r="I1056" t="s">
        <v>97</v>
      </c>
      <c r="J1056" s="51" t="s">
        <v>156</v>
      </c>
    </row>
    <row r="1057" spans="1:13" x14ac:dyDescent="0.25">
      <c r="A1057" t="s">
        <v>123</v>
      </c>
      <c r="B1057">
        <v>21205132304</v>
      </c>
      <c r="C1057">
        <v>2132304</v>
      </c>
      <c r="D1057">
        <v>212051323</v>
      </c>
      <c r="E1057" t="s">
        <v>127</v>
      </c>
      <c r="F1057" s="7">
        <v>176</v>
      </c>
      <c r="G1057" s="7">
        <v>193</v>
      </c>
      <c r="I1057" t="s">
        <v>97</v>
      </c>
      <c r="J1057" s="52"/>
    </row>
    <row r="1058" spans="1:13" x14ac:dyDescent="0.25">
      <c r="A1058" t="s">
        <v>123</v>
      </c>
      <c r="B1058">
        <v>21205132305</v>
      </c>
      <c r="C1058">
        <v>2132305</v>
      </c>
      <c r="D1058">
        <v>212051323</v>
      </c>
      <c r="E1058" t="s">
        <v>127</v>
      </c>
      <c r="F1058" s="7">
        <v>240</v>
      </c>
      <c r="G1058" s="7">
        <v>263</v>
      </c>
      <c r="I1058" t="s">
        <v>97</v>
      </c>
      <c r="J1058" s="52"/>
    </row>
    <row r="1059" spans="1:13" x14ac:dyDescent="0.25">
      <c r="A1059" t="s">
        <v>123</v>
      </c>
      <c r="B1059">
        <v>21205132312</v>
      </c>
      <c r="C1059">
        <v>2132312</v>
      </c>
      <c r="D1059">
        <v>212051323</v>
      </c>
      <c r="E1059" t="s">
        <v>127</v>
      </c>
      <c r="F1059" s="7">
        <v>0</v>
      </c>
      <c r="G1059" s="7">
        <v>0</v>
      </c>
      <c r="I1059" t="s">
        <v>97</v>
      </c>
      <c r="J1059" s="52"/>
    </row>
    <row r="1060" spans="1:13" x14ac:dyDescent="0.25">
      <c r="A1060" t="s">
        <v>123</v>
      </c>
      <c r="B1060">
        <v>21205132313</v>
      </c>
      <c r="C1060">
        <v>2132313</v>
      </c>
      <c r="D1060">
        <v>212051323</v>
      </c>
      <c r="E1060" t="s">
        <v>127</v>
      </c>
      <c r="F1060" s="7">
        <v>306</v>
      </c>
      <c r="G1060" s="7">
        <v>336</v>
      </c>
      <c r="I1060" t="s">
        <v>97</v>
      </c>
      <c r="J1060" s="52"/>
    </row>
    <row r="1061" spans="1:13" x14ac:dyDescent="0.25">
      <c r="A1061" t="s">
        <v>123</v>
      </c>
      <c r="B1061">
        <v>21205132314</v>
      </c>
      <c r="C1061">
        <v>2132314</v>
      </c>
      <c r="D1061">
        <v>212051323</v>
      </c>
      <c r="E1061" t="s">
        <v>127</v>
      </c>
      <c r="F1061" s="7">
        <v>301</v>
      </c>
      <c r="G1061" s="7">
        <v>330</v>
      </c>
      <c r="I1061" t="s">
        <v>97</v>
      </c>
      <c r="J1061" s="52"/>
    </row>
    <row r="1062" spans="1:13" x14ac:dyDescent="0.25">
      <c r="A1062" t="s">
        <v>123</v>
      </c>
      <c r="B1062">
        <v>21205132315</v>
      </c>
      <c r="C1062">
        <v>2132315</v>
      </c>
      <c r="D1062">
        <v>212051323</v>
      </c>
      <c r="E1062" t="s">
        <v>127</v>
      </c>
      <c r="F1062" s="7">
        <v>144</v>
      </c>
      <c r="G1062" s="7">
        <v>158</v>
      </c>
      <c r="I1062" t="s">
        <v>97</v>
      </c>
      <c r="J1062" s="52"/>
    </row>
    <row r="1063" spans="1:13" x14ac:dyDescent="0.25">
      <c r="A1063" t="s">
        <v>123</v>
      </c>
      <c r="B1063">
        <v>21205132316</v>
      </c>
      <c r="C1063">
        <v>2132316</v>
      </c>
      <c r="D1063">
        <v>212051323</v>
      </c>
      <c r="E1063" t="s">
        <v>127</v>
      </c>
      <c r="F1063" s="7">
        <v>243</v>
      </c>
      <c r="G1063" s="7">
        <v>267</v>
      </c>
      <c r="I1063" t="s">
        <v>97</v>
      </c>
      <c r="J1063" s="52"/>
    </row>
    <row r="1064" spans="1:13" x14ac:dyDescent="0.25">
      <c r="A1064" t="s">
        <v>123</v>
      </c>
      <c r="B1064">
        <v>21205132335</v>
      </c>
      <c r="C1064">
        <v>2132335</v>
      </c>
      <c r="D1064">
        <v>212051323</v>
      </c>
      <c r="E1064" t="s">
        <v>127</v>
      </c>
      <c r="F1064" s="7">
        <v>151</v>
      </c>
      <c r="G1064" s="7">
        <v>166</v>
      </c>
      <c r="I1064" t="s">
        <v>97</v>
      </c>
      <c r="J1064" s="52"/>
    </row>
    <row r="1065" spans="1:13" ht="15.75" thickBot="1" x14ac:dyDescent="0.3">
      <c r="A1065" t="s">
        <v>123</v>
      </c>
      <c r="B1065">
        <v>21205132336</v>
      </c>
      <c r="C1065">
        <v>2132336</v>
      </c>
      <c r="D1065">
        <v>212051323</v>
      </c>
      <c r="E1065" t="s">
        <v>127</v>
      </c>
      <c r="F1065" s="7">
        <v>194</v>
      </c>
      <c r="G1065" s="7">
        <v>213</v>
      </c>
      <c r="I1065" t="s">
        <v>97</v>
      </c>
      <c r="J1065" s="53"/>
    </row>
    <row r="1066" spans="1:13" ht="15.75" thickTop="1" x14ac:dyDescent="0.25">
      <c r="A1066" t="s">
        <v>122</v>
      </c>
      <c r="B1066" s="15" t="s">
        <v>272</v>
      </c>
      <c r="F1066" s="7">
        <v>12213</v>
      </c>
      <c r="G1066" s="7">
        <v>13398</v>
      </c>
      <c r="I1066" t="s">
        <v>97</v>
      </c>
      <c r="L1066" s="8" t="str">
        <f t="shared" ref="L1066:L1159" si="50">IF(+I1066=A1066,"x","y")</f>
        <v>y</v>
      </c>
      <c r="M1066" t="str">
        <f t="shared" ref="M1066:M1119" si="51">LEFT(B1066,LEN(B1066)-5)</f>
        <v>Mount Waverley - Sout</v>
      </c>
    </row>
    <row r="1067" spans="1:13" x14ac:dyDescent="0.25">
      <c r="A1067" t="s">
        <v>122</v>
      </c>
      <c r="B1067" s="15" t="s">
        <v>273</v>
      </c>
      <c r="F1067" s="7">
        <v>8090</v>
      </c>
      <c r="G1067" s="7">
        <v>8871</v>
      </c>
      <c r="I1067" t="s">
        <v>97</v>
      </c>
      <c r="L1067" s="8" t="str">
        <f t="shared" si="50"/>
        <v>y</v>
      </c>
      <c r="M1067" t="str">
        <f t="shared" si="51"/>
        <v>Ashwood - Chadston</v>
      </c>
    </row>
    <row r="1068" spans="1:13" x14ac:dyDescent="0.25">
      <c r="A1068" t="s">
        <v>122</v>
      </c>
      <c r="B1068" s="15" t="s">
        <v>274</v>
      </c>
      <c r="F1068" s="7">
        <v>880</v>
      </c>
      <c r="G1068" s="7">
        <v>965</v>
      </c>
      <c r="I1068" t="s">
        <v>97</v>
      </c>
      <c r="L1068" s="8" t="str">
        <f t="shared" si="50"/>
        <v>y</v>
      </c>
      <c r="M1068" t="str">
        <f t="shared" si="51"/>
        <v>Mulgrav</v>
      </c>
    </row>
    <row r="1069" spans="1:13" x14ac:dyDescent="0.25">
      <c r="A1069" t="s">
        <v>122</v>
      </c>
      <c r="B1069" s="15" t="s">
        <v>275</v>
      </c>
      <c r="F1069" s="7">
        <v>2280</v>
      </c>
      <c r="G1069" s="7">
        <v>2500</v>
      </c>
      <c r="I1069" t="s">
        <v>97</v>
      </c>
      <c r="L1069" s="8" t="str">
        <f t="shared" si="50"/>
        <v>y</v>
      </c>
      <c r="M1069" t="str">
        <f t="shared" si="51"/>
        <v>Clayton (North) - Notting Hil</v>
      </c>
    </row>
    <row r="1070" spans="1:13" x14ac:dyDescent="0.25">
      <c r="A1070" t="s">
        <v>122</v>
      </c>
      <c r="B1070" s="15" t="s">
        <v>276</v>
      </c>
      <c r="F1070" s="7">
        <v>876</v>
      </c>
      <c r="G1070" s="7">
        <v>960</v>
      </c>
      <c r="I1070" t="s">
        <v>97</v>
      </c>
      <c r="L1070" s="8" t="str">
        <f t="shared" si="50"/>
        <v>y</v>
      </c>
      <c r="M1070" t="str">
        <f t="shared" si="51"/>
        <v>Oakleigh - Huntingdal</v>
      </c>
    </row>
    <row r="1071" spans="1:13" ht="15.75" thickBot="1" x14ac:dyDescent="0.3">
      <c r="A1071" t="s">
        <v>122</v>
      </c>
      <c r="B1071" s="15" t="s">
        <v>277</v>
      </c>
      <c r="F1071" s="7">
        <v>13957</v>
      </c>
      <c r="G1071" s="7">
        <v>15311</v>
      </c>
      <c r="I1071" t="s">
        <v>97</v>
      </c>
      <c r="L1071" s="8" t="str">
        <f t="shared" si="50"/>
        <v>y</v>
      </c>
      <c r="M1071" t="str">
        <f t="shared" si="51"/>
        <v>Wheelers Hil</v>
      </c>
    </row>
    <row r="1072" spans="1:13" ht="15.75" thickTop="1" x14ac:dyDescent="0.25">
      <c r="A1072" t="s">
        <v>139</v>
      </c>
      <c r="B1072">
        <v>20804119502</v>
      </c>
      <c r="C1072">
        <v>2119502</v>
      </c>
      <c r="D1072">
        <v>208041195</v>
      </c>
      <c r="E1072" t="s">
        <v>140</v>
      </c>
      <c r="F1072" s="7">
        <v>292</v>
      </c>
      <c r="G1072" s="7">
        <v>320</v>
      </c>
      <c r="I1072" t="s">
        <v>97</v>
      </c>
      <c r="J1072" s="45" t="s">
        <v>157</v>
      </c>
    </row>
    <row r="1073" spans="1:10" x14ac:dyDescent="0.25">
      <c r="A1073" t="s">
        <v>139</v>
      </c>
      <c r="B1073">
        <v>20804119503</v>
      </c>
      <c r="C1073">
        <v>2119503</v>
      </c>
      <c r="D1073">
        <v>208041195</v>
      </c>
      <c r="E1073" t="s">
        <v>140</v>
      </c>
      <c r="F1073" s="7">
        <v>196</v>
      </c>
      <c r="G1073" s="7">
        <v>215</v>
      </c>
      <c r="I1073" t="s">
        <v>97</v>
      </c>
      <c r="J1073" s="46"/>
    </row>
    <row r="1074" spans="1:10" x14ac:dyDescent="0.25">
      <c r="A1074" t="s">
        <v>139</v>
      </c>
      <c r="B1074">
        <v>20804119504</v>
      </c>
      <c r="C1074">
        <v>2119504</v>
      </c>
      <c r="D1074">
        <v>208041195</v>
      </c>
      <c r="E1074" t="s">
        <v>140</v>
      </c>
      <c r="F1074" s="7">
        <v>332</v>
      </c>
      <c r="G1074" s="7">
        <v>364</v>
      </c>
      <c r="I1074" t="s">
        <v>97</v>
      </c>
      <c r="J1074" s="46"/>
    </row>
    <row r="1075" spans="1:10" x14ac:dyDescent="0.25">
      <c r="A1075" t="s">
        <v>139</v>
      </c>
      <c r="B1075">
        <v>20804119505</v>
      </c>
      <c r="C1075">
        <v>2119505</v>
      </c>
      <c r="D1075">
        <v>208041195</v>
      </c>
      <c r="E1075" t="s">
        <v>140</v>
      </c>
      <c r="F1075" s="7">
        <v>386</v>
      </c>
      <c r="G1075" s="7">
        <v>423</v>
      </c>
      <c r="I1075" t="s">
        <v>97</v>
      </c>
      <c r="J1075" s="46"/>
    </row>
    <row r="1076" spans="1:10" x14ac:dyDescent="0.25">
      <c r="A1076" t="s">
        <v>139</v>
      </c>
      <c r="B1076">
        <v>20804119506</v>
      </c>
      <c r="C1076">
        <v>2119506</v>
      </c>
      <c r="D1076">
        <v>208041195</v>
      </c>
      <c r="E1076" t="s">
        <v>140</v>
      </c>
      <c r="F1076" s="7">
        <v>290</v>
      </c>
      <c r="G1076" s="7">
        <v>318</v>
      </c>
      <c r="I1076" t="s">
        <v>97</v>
      </c>
      <c r="J1076" s="46"/>
    </row>
    <row r="1077" spans="1:10" x14ac:dyDescent="0.25">
      <c r="A1077" t="s">
        <v>139</v>
      </c>
      <c r="B1077">
        <v>20804119507</v>
      </c>
      <c r="C1077">
        <v>2119507</v>
      </c>
      <c r="D1077">
        <v>208041195</v>
      </c>
      <c r="E1077" t="s">
        <v>140</v>
      </c>
      <c r="F1077" s="7">
        <v>380</v>
      </c>
      <c r="G1077" s="7">
        <v>417</v>
      </c>
      <c r="I1077" t="s">
        <v>97</v>
      </c>
      <c r="J1077" s="46"/>
    </row>
    <row r="1078" spans="1:10" x14ac:dyDescent="0.25">
      <c r="A1078" t="s">
        <v>139</v>
      </c>
      <c r="B1078">
        <v>20804119508</v>
      </c>
      <c r="C1078">
        <v>2119508</v>
      </c>
      <c r="D1078">
        <v>208041195</v>
      </c>
      <c r="E1078" t="s">
        <v>140</v>
      </c>
      <c r="F1078" s="7">
        <v>252</v>
      </c>
      <c r="G1078" s="7">
        <v>276</v>
      </c>
      <c r="I1078" t="s">
        <v>97</v>
      </c>
      <c r="J1078" s="46"/>
    </row>
    <row r="1079" spans="1:10" x14ac:dyDescent="0.25">
      <c r="A1079" t="s">
        <v>139</v>
      </c>
      <c r="B1079">
        <v>20804119509</v>
      </c>
      <c r="C1079">
        <v>2119509</v>
      </c>
      <c r="D1079">
        <v>208041195</v>
      </c>
      <c r="E1079" t="s">
        <v>140</v>
      </c>
      <c r="F1079" s="7">
        <v>370</v>
      </c>
      <c r="G1079" s="7">
        <v>406</v>
      </c>
      <c r="I1079" t="s">
        <v>97</v>
      </c>
      <c r="J1079" s="46"/>
    </row>
    <row r="1080" spans="1:10" x14ac:dyDescent="0.25">
      <c r="A1080" t="s">
        <v>139</v>
      </c>
      <c r="B1080">
        <v>20804119516</v>
      </c>
      <c r="C1080">
        <v>2119516</v>
      </c>
      <c r="D1080">
        <v>208041195</v>
      </c>
      <c r="E1080" t="s">
        <v>140</v>
      </c>
      <c r="F1080" s="7">
        <v>301</v>
      </c>
      <c r="G1080" s="7">
        <v>330</v>
      </c>
      <c r="I1080" t="s">
        <v>97</v>
      </c>
      <c r="J1080" s="46"/>
    </row>
    <row r="1081" spans="1:10" x14ac:dyDescent="0.25">
      <c r="A1081" t="s">
        <v>139</v>
      </c>
      <c r="B1081">
        <v>20804119517</v>
      </c>
      <c r="C1081">
        <v>2119517</v>
      </c>
      <c r="D1081">
        <v>208041195</v>
      </c>
      <c r="E1081" t="s">
        <v>140</v>
      </c>
      <c r="F1081" s="7">
        <v>221</v>
      </c>
      <c r="G1081" s="7">
        <v>242</v>
      </c>
      <c r="I1081" t="s">
        <v>97</v>
      </c>
      <c r="J1081" s="46"/>
    </row>
    <row r="1082" spans="1:10" x14ac:dyDescent="0.25">
      <c r="A1082" t="s">
        <v>139</v>
      </c>
      <c r="B1082">
        <v>20804119518</v>
      </c>
      <c r="C1082">
        <v>2119518</v>
      </c>
      <c r="D1082">
        <v>208041195</v>
      </c>
      <c r="E1082" t="s">
        <v>140</v>
      </c>
      <c r="F1082" s="7">
        <v>335</v>
      </c>
      <c r="G1082" s="7">
        <v>367</v>
      </c>
      <c r="I1082" t="s">
        <v>97</v>
      </c>
      <c r="J1082" s="46"/>
    </row>
    <row r="1083" spans="1:10" x14ac:dyDescent="0.25">
      <c r="A1083" t="s">
        <v>139</v>
      </c>
      <c r="B1083">
        <v>20804119519</v>
      </c>
      <c r="C1083">
        <v>2119519</v>
      </c>
      <c r="D1083">
        <v>208041195</v>
      </c>
      <c r="E1083" t="s">
        <v>140</v>
      </c>
      <c r="F1083" s="7">
        <v>291</v>
      </c>
      <c r="G1083" s="7">
        <v>319</v>
      </c>
      <c r="I1083" t="s">
        <v>97</v>
      </c>
      <c r="J1083" s="46"/>
    </row>
    <row r="1084" spans="1:10" x14ac:dyDescent="0.25">
      <c r="A1084" t="s">
        <v>139</v>
      </c>
      <c r="B1084">
        <v>20804119520</v>
      </c>
      <c r="C1084">
        <v>2119520</v>
      </c>
      <c r="D1084">
        <v>208041195</v>
      </c>
      <c r="E1084" t="s">
        <v>140</v>
      </c>
      <c r="F1084" s="7">
        <v>536</v>
      </c>
      <c r="G1084" s="7">
        <v>588</v>
      </c>
      <c r="I1084" t="s">
        <v>97</v>
      </c>
      <c r="J1084" s="46"/>
    </row>
    <row r="1085" spans="1:10" x14ac:dyDescent="0.25">
      <c r="A1085" t="s">
        <v>139</v>
      </c>
      <c r="B1085">
        <v>20804119521</v>
      </c>
      <c r="C1085">
        <v>2119521</v>
      </c>
      <c r="D1085">
        <v>208041195</v>
      </c>
      <c r="E1085" t="s">
        <v>140</v>
      </c>
      <c r="F1085" s="7">
        <v>340</v>
      </c>
      <c r="G1085" s="7">
        <v>373</v>
      </c>
      <c r="I1085" t="s">
        <v>97</v>
      </c>
      <c r="J1085" s="46"/>
    </row>
    <row r="1086" spans="1:10" x14ac:dyDescent="0.25">
      <c r="A1086" t="s">
        <v>139</v>
      </c>
      <c r="B1086">
        <v>20804119522</v>
      </c>
      <c r="C1086">
        <v>2119522</v>
      </c>
      <c r="D1086">
        <v>208041195</v>
      </c>
      <c r="E1086" t="s">
        <v>140</v>
      </c>
      <c r="F1086" s="7">
        <v>337</v>
      </c>
      <c r="G1086" s="7">
        <v>370</v>
      </c>
      <c r="I1086" t="s">
        <v>97</v>
      </c>
      <c r="J1086" s="46"/>
    </row>
    <row r="1087" spans="1:10" x14ac:dyDescent="0.25">
      <c r="A1087" t="s">
        <v>139</v>
      </c>
      <c r="B1087">
        <v>20804119523</v>
      </c>
      <c r="C1087">
        <v>2119523</v>
      </c>
      <c r="D1087">
        <v>208041195</v>
      </c>
      <c r="E1087" t="s">
        <v>140</v>
      </c>
      <c r="F1087" s="7">
        <v>218</v>
      </c>
      <c r="G1087" s="7">
        <v>239</v>
      </c>
      <c r="I1087" t="s">
        <v>97</v>
      </c>
      <c r="J1087" s="46"/>
    </row>
    <row r="1088" spans="1:10" x14ac:dyDescent="0.25">
      <c r="A1088" t="s">
        <v>139</v>
      </c>
      <c r="B1088">
        <v>20804119525</v>
      </c>
      <c r="C1088">
        <v>2119525</v>
      </c>
      <c r="D1088">
        <v>208041195</v>
      </c>
      <c r="E1088" t="s">
        <v>140</v>
      </c>
      <c r="F1088" s="7">
        <v>239</v>
      </c>
      <c r="G1088" s="7">
        <v>262</v>
      </c>
      <c r="I1088" t="s">
        <v>97</v>
      </c>
      <c r="J1088" s="46"/>
    </row>
    <row r="1089" spans="1:10" x14ac:dyDescent="0.25">
      <c r="A1089" t="s">
        <v>139</v>
      </c>
      <c r="B1089">
        <v>20804119527</v>
      </c>
      <c r="C1089">
        <v>2119527</v>
      </c>
      <c r="D1089">
        <v>208041195</v>
      </c>
      <c r="E1089" t="s">
        <v>140</v>
      </c>
      <c r="F1089" s="7">
        <v>214</v>
      </c>
      <c r="G1089" s="7">
        <v>235</v>
      </c>
      <c r="I1089" t="s">
        <v>97</v>
      </c>
      <c r="J1089" s="46"/>
    </row>
    <row r="1090" spans="1:10" x14ac:dyDescent="0.25">
      <c r="A1090" t="s">
        <v>139</v>
      </c>
      <c r="B1090">
        <v>20804119528</v>
      </c>
      <c r="C1090">
        <v>2119528</v>
      </c>
      <c r="D1090">
        <v>208041195</v>
      </c>
      <c r="E1090" t="s">
        <v>140</v>
      </c>
      <c r="F1090" s="7">
        <v>204</v>
      </c>
      <c r="G1090" s="7">
        <v>224</v>
      </c>
      <c r="I1090" t="s">
        <v>97</v>
      </c>
      <c r="J1090" s="46"/>
    </row>
    <row r="1091" spans="1:10" x14ac:dyDescent="0.25">
      <c r="A1091" t="s">
        <v>139</v>
      </c>
      <c r="B1091">
        <v>20804119529</v>
      </c>
      <c r="C1091">
        <v>2119529</v>
      </c>
      <c r="D1091">
        <v>208041195</v>
      </c>
      <c r="E1091" t="s">
        <v>140</v>
      </c>
      <c r="F1091" s="7">
        <v>205</v>
      </c>
      <c r="G1091" s="7">
        <v>225</v>
      </c>
      <c r="I1091" t="s">
        <v>97</v>
      </c>
      <c r="J1091" s="46"/>
    </row>
    <row r="1092" spans="1:10" x14ac:dyDescent="0.25">
      <c r="A1092" t="s">
        <v>139</v>
      </c>
      <c r="B1092">
        <v>20804119530</v>
      </c>
      <c r="C1092">
        <v>2119530</v>
      </c>
      <c r="D1092">
        <v>208041195</v>
      </c>
      <c r="E1092" t="s">
        <v>140</v>
      </c>
      <c r="F1092" s="7">
        <v>374</v>
      </c>
      <c r="G1092" s="7">
        <v>410</v>
      </c>
      <c r="I1092" t="s">
        <v>97</v>
      </c>
      <c r="J1092" s="46"/>
    </row>
    <row r="1093" spans="1:10" x14ac:dyDescent="0.25">
      <c r="A1093" t="s">
        <v>139</v>
      </c>
      <c r="B1093">
        <v>20804119531</v>
      </c>
      <c r="C1093">
        <v>2119531</v>
      </c>
      <c r="D1093">
        <v>208041195</v>
      </c>
      <c r="E1093" t="s">
        <v>140</v>
      </c>
      <c r="F1093" s="7">
        <v>343</v>
      </c>
      <c r="G1093" s="7">
        <v>376</v>
      </c>
      <c r="I1093" t="s">
        <v>97</v>
      </c>
      <c r="J1093" s="46"/>
    </row>
    <row r="1094" spans="1:10" x14ac:dyDescent="0.25">
      <c r="A1094" t="s">
        <v>139</v>
      </c>
      <c r="B1094">
        <v>20804119532</v>
      </c>
      <c r="C1094">
        <v>2119532</v>
      </c>
      <c r="D1094">
        <v>208041195</v>
      </c>
      <c r="E1094" t="s">
        <v>140</v>
      </c>
      <c r="F1094" s="7">
        <v>285</v>
      </c>
      <c r="G1094" s="7">
        <v>313</v>
      </c>
      <c r="I1094" t="s">
        <v>97</v>
      </c>
      <c r="J1094" s="46"/>
    </row>
    <row r="1095" spans="1:10" x14ac:dyDescent="0.25">
      <c r="A1095" t="s">
        <v>139</v>
      </c>
      <c r="B1095">
        <v>20804119533</v>
      </c>
      <c r="C1095">
        <v>2119533</v>
      </c>
      <c r="D1095">
        <v>208041195</v>
      </c>
      <c r="E1095" t="s">
        <v>140</v>
      </c>
      <c r="F1095" s="7">
        <v>418</v>
      </c>
      <c r="G1095" s="7">
        <v>459</v>
      </c>
      <c r="I1095" t="s">
        <v>97</v>
      </c>
      <c r="J1095" s="46"/>
    </row>
    <row r="1096" spans="1:10" x14ac:dyDescent="0.25">
      <c r="A1096" t="s">
        <v>139</v>
      </c>
      <c r="B1096">
        <v>20804119534</v>
      </c>
      <c r="C1096">
        <v>2119534</v>
      </c>
      <c r="D1096">
        <v>208041195</v>
      </c>
      <c r="E1096" t="s">
        <v>140</v>
      </c>
      <c r="F1096" s="7">
        <v>301</v>
      </c>
      <c r="G1096" s="7">
        <v>330</v>
      </c>
      <c r="I1096" t="s">
        <v>97</v>
      </c>
      <c r="J1096" s="46"/>
    </row>
    <row r="1097" spans="1:10" x14ac:dyDescent="0.25">
      <c r="A1097" t="s">
        <v>139</v>
      </c>
      <c r="B1097">
        <v>20804119535</v>
      </c>
      <c r="C1097">
        <v>2119535</v>
      </c>
      <c r="D1097">
        <v>208041195</v>
      </c>
      <c r="E1097" t="s">
        <v>140</v>
      </c>
      <c r="F1097" s="7">
        <v>337</v>
      </c>
      <c r="G1097" s="7">
        <v>370</v>
      </c>
      <c r="I1097" t="s">
        <v>97</v>
      </c>
      <c r="J1097" s="46"/>
    </row>
    <row r="1098" spans="1:10" x14ac:dyDescent="0.25">
      <c r="A1098" t="s">
        <v>139</v>
      </c>
      <c r="B1098">
        <v>20804119536</v>
      </c>
      <c r="C1098">
        <v>2119536</v>
      </c>
      <c r="D1098">
        <v>208041195</v>
      </c>
      <c r="E1098" t="s">
        <v>140</v>
      </c>
      <c r="F1098" s="7">
        <v>243</v>
      </c>
      <c r="G1098" s="7">
        <v>267</v>
      </c>
      <c r="I1098" t="s">
        <v>97</v>
      </c>
      <c r="J1098" s="46"/>
    </row>
    <row r="1099" spans="1:10" x14ac:dyDescent="0.25">
      <c r="A1099" t="s">
        <v>139</v>
      </c>
      <c r="B1099">
        <v>20804119537</v>
      </c>
      <c r="C1099">
        <v>2119537</v>
      </c>
      <c r="D1099">
        <v>208041195</v>
      </c>
      <c r="E1099" t="s">
        <v>140</v>
      </c>
      <c r="F1099" s="7">
        <v>320</v>
      </c>
      <c r="G1099" s="7">
        <v>351</v>
      </c>
      <c r="I1099" t="s">
        <v>97</v>
      </c>
      <c r="J1099" s="46"/>
    </row>
    <row r="1100" spans="1:10" x14ac:dyDescent="0.25">
      <c r="A1100" t="s">
        <v>139</v>
      </c>
      <c r="B1100">
        <v>20804119538</v>
      </c>
      <c r="C1100">
        <v>2119538</v>
      </c>
      <c r="D1100">
        <v>208041195</v>
      </c>
      <c r="E1100" t="s">
        <v>140</v>
      </c>
      <c r="F1100" s="7">
        <v>201</v>
      </c>
      <c r="G1100" s="7">
        <v>220</v>
      </c>
      <c r="I1100" t="s">
        <v>97</v>
      </c>
      <c r="J1100" s="46"/>
    </row>
    <row r="1101" spans="1:10" x14ac:dyDescent="0.25">
      <c r="A1101" t="s">
        <v>139</v>
      </c>
      <c r="B1101">
        <v>20804119539</v>
      </c>
      <c r="C1101">
        <v>2119539</v>
      </c>
      <c r="D1101">
        <v>208041195</v>
      </c>
      <c r="E1101" t="s">
        <v>140</v>
      </c>
      <c r="F1101" s="7">
        <v>212</v>
      </c>
      <c r="G1101" s="7">
        <v>233</v>
      </c>
      <c r="I1101" t="s">
        <v>97</v>
      </c>
      <c r="J1101" s="46"/>
    </row>
    <row r="1102" spans="1:10" x14ac:dyDescent="0.25">
      <c r="A1102" t="s">
        <v>139</v>
      </c>
      <c r="B1102">
        <v>20804119540</v>
      </c>
      <c r="C1102">
        <v>2119540</v>
      </c>
      <c r="D1102">
        <v>208041195</v>
      </c>
      <c r="E1102" t="s">
        <v>140</v>
      </c>
      <c r="F1102" s="7">
        <v>375</v>
      </c>
      <c r="G1102" s="7">
        <v>411</v>
      </c>
      <c r="I1102" t="s">
        <v>97</v>
      </c>
      <c r="J1102" s="46"/>
    </row>
    <row r="1103" spans="1:10" x14ac:dyDescent="0.25">
      <c r="A1103" t="s">
        <v>139</v>
      </c>
      <c r="B1103">
        <v>20804119541</v>
      </c>
      <c r="C1103">
        <v>2119541</v>
      </c>
      <c r="D1103">
        <v>208041195</v>
      </c>
      <c r="E1103" t="s">
        <v>140</v>
      </c>
      <c r="F1103" s="7">
        <v>292</v>
      </c>
      <c r="G1103" s="7">
        <v>320</v>
      </c>
      <c r="I1103" t="s">
        <v>97</v>
      </c>
      <c r="J1103" s="46"/>
    </row>
    <row r="1104" spans="1:10" x14ac:dyDescent="0.25">
      <c r="A1104" t="s">
        <v>139</v>
      </c>
      <c r="B1104">
        <v>20804119542</v>
      </c>
      <c r="C1104">
        <v>2119542</v>
      </c>
      <c r="D1104">
        <v>208041195</v>
      </c>
      <c r="E1104" t="s">
        <v>140</v>
      </c>
      <c r="F1104" s="7">
        <v>307</v>
      </c>
      <c r="G1104" s="7">
        <v>337</v>
      </c>
      <c r="I1104" t="s">
        <v>97</v>
      </c>
      <c r="J1104" s="46"/>
    </row>
    <row r="1105" spans="1:13" x14ac:dyDescent="0.25">
      <c r="A1105" t="s">
        <v>139</v>
      </c>
      <c r="B1105">
        <v>20804119543</v>
      </c>
      <c r="C1105">
        <v>2119543</v>
      </c>
      <c r="D1105">
        <v>208041195</v>
      </c>
      <c r="E1105" t="s">
        <v>140</v>
      </c>
      <c r="F1105" s="7">
        <v>380</v>
      </c>
      <c r="G1105" s="7">
        <v>417</v>
      </c>
      <c r="I1105" t="s">
        <v>97</v>
      </c>
      <c r="J1105" s="46"/>
    </row>
    <row r="1106" spans="1:13" x14ac:dyDescent="0.25">
      <c r="A1106" t="s">
        <v>139</v>
      </c>
      <c r="B1106">
        <v>20804119544</v>
      </c>
      <c r="C1106">
        <v>2119544</v>
      </c>
      <c r="D1106">
        <v>208041195</v>
      </c>
      <c r="E1106" t="s">
        <v>140</v>
      </c>
      <c r="F1106" s="7">
        <v>345</v>
      </c>
      <c r="G1106" s="7">
        <v>378</v>
      </c>
      <c r="I1106" t="s">
        <v>97</v>
      </c>
      <c r="J1106" s="46"/>
    </row>
    <row r="1107" spans="1:13" x14ac:dyDescent="0.25">
      <c r="A1107" t="s">
        <v>139</v>
      </c>
      <c r="B1107">
        <v>20804119545</v>
      </c>
      <c r="C1107">
        <v>2119545</v>
      </c>
      <c r="D1107">
        <v>208041195</v>
      </c>
      <c r="E1107" t="s">
        <v>140</v>
      </c>
      <c r="F1107" s="7">
        <v>195</v>
      </c>
      <c r="G1107" s="7">
        <v>214</v>
      </c>
      <c r="I1107" t="s">
        <v>97</v>
      </c>
      <c r="J1107" s="46"/>
    </row>
    <row r="1108" spans="1:13" x14ac:dyDescent="0.25">
      <c r="A1108" t="s">
        <v>139</v>
      </c>
      <c r="B1108">
        <v>20804119547</v>
      </c>
      <c r="C1108">
        <v>2119547</v>
      </c>
      <c r="D1108">
        <v>208041195</v>
      </c>
      <c r="E1108" t="s">
        <v>140</v>
      </c>
      <c r="F1108" s="7">
        <v>213</v>
      </c>
      <c r="G1108" s="7">
        <v>234</v>
      </c>
      <c r="I1108" t="s">
        <v>97</v>
      </c>
      <c r="J1108" s="46"/>
    </row>
    <row r="1109" spans="1:13" x14ac:dyDescent="0.25">
      <c r="A1109" t="s">
        <v>139</v>
      </c>
      <c r="B1109">
        <v>20804119548</v>
      </c>
      <c r="C1109">
        <v>2119548</v>
      </c>
      <c r="D1109">
        <v>208041195</v>
      </c>
      <c r="E1109" t="s">
        <v>140</v>
      </c>
      <c r="F1109" s="7">
        <v>170</v>
      </c>
      <c r="G1109" s="7">
        <v>186</v>
      </c>
      <c r="I1109" t="s">
        <v>97</v>
      </c>
      <c r="J1109" s="46"/>
    </row>
    <row r="1110" spans="1:13" x14ac:dyDescent="0.25">
      <c r="A1110" t="s">
        <v>139</v>
      </c>
      <c r="B1110">
        <v>20804119549</v>
      </c>
      <c r="C1110">
        <v>2119549</v>
      </c>
      <c r="D1110">
        <v>208041195</v>
      </c>
      <c r="E1110" t="s">
        <v>140</v>
      </c>
      <c r="F1110" s="7">
        <v>202</v>
      </c>
      <c r="G1110" s="7">
        <v>222</v>
      </c>
      <c r="I1110" t="s">
        <v>97</v>
      </c>
      <c r="J1110" s="46"/>
    </row>
    <row r="1111" spans="1:13" x14ac:dyDescent="0.25">
      <c r="A1111" t="s">
        <v>139</v>
      </c>
      <c r="B1111">
        <v>20804119550</v>
      </c>
      <c r="C1111">
        <v>2119550</v>
      </c>
      <c r="D1111">
        <v>208041195</v>
      </c>
      <c r="E1111" t="s">
        <v>140</v>
      </c>
      <c r="F1111" s="7">
        <v>0</v>
      </c>
      <c r="G1111" s="7">
        <v>0</v>
      </c>
      <c r="I1111" t="s">
        <v>97</v>
      </c>
      <c r="J1111" s="46"/>
    </row>
    <row r="1112" spans="1:13" x14ac:dyDescent="0.25">
      <c r="A1112" t="s">
        <v>139</v>
      </c>
      <c r="B1112">
        <v>20804119551</v>
      </c>
      <c r="C1112">
        <v>2119551</v>
      </c>
      <c r="D1112">
        <v>208041195</v>
      </c>
      <c r="E1112" t="s">
        <v>140</v>
      </c>
      <c r="F1112" s="7">
        <v>256</v>
      </c>
      <c r="G1112" s="7">
        <v>281</v>
      </c>
      <c r="I1112" t="s">
        <v>97</v>
      </c>
      <c r="J1112" s="46"/>
    </row>
    <row r="1113" spans="1:13" x14ac:dyDescent="0.25">
      <c r="A1113" t="s">
        <v>139</v>
      </c>
      <c r="B1113">
        <v>20804119554</v>
      </c>
      <c r="C1113">
        <v>2119554</v>
      </c>
      <c r="D1113">
        <v>208041195</v>
      </c>
      <c r="E1113" t="s">
        <v>140</v>
      </c>
      <c r="F1113" s="7">
        <v>287</v>
      </c>
      <c r="G1113" s="7">
        <v>315</v>
      </c>
      <c r="I1113" t="s">
        <v>97</v>
      </c>
      <c r="J1113" s="46"/>
    </row>
    <row r="1114" spans="1:13" x14ac:dyDescent="0.25">
      <c r="A1114" t="s">
        <v>139</v>
      </c>
      <c r="B1114">
        <v>20804119555</v>
      </c>
      <c r="C1114">
        <v>2119555</v>
      </c>
      <c r="D1114">
        <v>208041195</v>
      </c>
      <c r="E1114" t="s">
        <v>140</v>
      </c>
      <c r="F1114" s="7">
        <v>216</v>
      </c>
      <c r="G1114" s="7">
        <v>237</v>
      </c>
      <c r="I1114" t="s">
        <v>97</v>
      </c>
      <c r="J1114" s="46"/>
    </row>
    <row r="1115" spans="1:13" ht="15.75" thickBot="1" x14ac:dyDescent="0.3">
      <c r="A1115" s="27" t="s">
        <v>139</v>
      </c>
      <c r="B1115" s="42" t="s">
        <v>282</v>
      </c>
      <c r="C1115" s="27">
        <v>2119515</v>
      </c>
      <c r="D1115" s="27">
        <v>208041195</v>
      </c>
      <c r="E1115" s="27" t="s">
        <v>140</v>
      </c>
      <c r="F1115" s="27">
        <v>195</v>
      </c>
      <c r="G1115" s="27">
        <v>214</v>
      </c>
      <c r="H1115" s="27"/>
      <c r="I1115" t="s">
        <v>97</v>
      </c>
      <c r="J1115" s="47"/>
    </row>
    <row r="1116" spans="1:13" ht="15.75" thickTop="1" x14ac:dyDescent="0.25">
      <c r="A1116" t="s">
        <v>115</v>
      </c>
      <c r="B1116" s="15" t="s">
        <v>278</v>
      </c>
      <c r="F1116" s="7">
        <v>12202</v>
      </c>
      <c r="G1116" s="7">
        <v>13375</v>
      </c>
      <c r="I1116" t="s">
        <v>97</v>
      </c>
      <c r="L1116" s="8" t="str">
        <f t="shared" si="50"/>
        <v>y</v>
      </c>
      <c r="M1116" t="str">
        <f t="shared" si="51"/>
        <v>Carnegi</v>
      </c>
    </row>
    <row r="1117" spans="1:13" x14ac:dyDescent="0.25">
      <c r="A1117" t="s">
        <v>115</v>
      </c>
      <c r="B1117" s="15" t="s">
        <v>279</v>
      </c>
      <c r="F1117" s="7">
        <v>6281</v>
      </c>
      <c r="G1117" s="7">
        <v>6890</v>
      </c>
      <c r="I1117" t="s">
        <v>97</v>
      </c>
      <c r="L1117" s="8" t="str">
        <f t="shared" si="50"/>
        <v>y</v>
      </c>
      <c r="M1117" t="str">
        <f t="shared" si="51"/>
        <v>Murrumbeen</v>
      </c>
    </row>
    <row r="1118" spans="1:13" x14ac:dyDescent="0.25">
      <c r="A1118" t="s">
        <v>115</v>
      </c>
      <c r="B1118" s="15" t="s">
        <v>236</v>
      </c>
      <c r="F1118" s="7">
        <v>1286</v>
      </c>
      <c r="G1118" s="7">
        <v>1410</v>
      </c>
      <c r="I1118" t="s">
        <v>97</v>
      </c>
      <c r="L1118" s="8" t="str">
        <f t="shared" si="50"/>
        <v>y</v>
      </c>
      <c r="M1118" t="str">
        <f t="shared" si="51"/>
        <v>Ormond - Glen Huntl</v>
      </c>
    </row>
    <row r="1119" spans="1:13" ht="15.75" thickBot="1" x14ac:dyDescent="0.3">
      <c r="A1119" t="s">
        <v>148</v>
      </c>
      <c r="B1119" s="15" t="s">
        <v>280</v>
      </c>
      <c r="F1119" s="7">
        <v>4985</v>
      </c>
      <c r="G1119" s="7">
        <v>5469</v>
      </c>
      <c r="I1119" t="s">
        <v>97</v>
      </c>
      <c r="L1119" s="8" t="str">
        <f t="shared" si="50"/>
        <v>y</v>
      </c>
      <c r="M1119" t="str">
        <f t="shared" si="51"/>
        <v>Hughesdal</v>
      </c>
    </row>
    <row r="1120" spans="1:13" ht="15.75" outlineLevel="2" thickTop="1" x14ac:dyDescent="0.25">
      <c r="A1120" t="s">
        <v>88</v>
      </c>
      <c r="B1120">
        <v>21205132606</v>
      </c>
      <c r="C1120">
        <v>2132606</v>
      </c>
      <c r="D1120">
        <v>212051326</v>
      </c>
      <c r="E1120" t="s">
        <v>158</v>
      </c>
      <c r="F1120" s="7">
        <v>321</v>
      </c>
      <c r="G1120" s="7">
        <v>352</v>
      </c>
      <c r="H1120" s="25">
        <v>9.657320872274143E-2</v>
      </c>
      <c r="I1120" t="s">
        <v>97</v>
      </c>
      <c r="J1120" s="48" t="s">
        <v>159</v>
      </c>
      <c r="L1120" s="8" t="str">
        <f t="shared" si="50"/>
        <v>y</v>
      </c>
      <c r="M1120" t="s">
        <v>158</v>
      </c>
    </row>
    <row r="1121" spans="1:13" outlineLevel="2" x14ac:dyDescent="0.25">
      <c r="A1121" t="s">
        <v>88</v>
      </c>
      <c r="B1121">
        <v>21205132608</v>
      </c>
      <c r="C1121">
        <v>2132608</v>
      </c>
      <c r="D1121">
        <v>212051326</v>
      </c>
      <c r="E1121" t="s">
        <v>158</v>
      </c>
      <c r="F1121" s="7">
        <v>278</v>
      </c>
      <c r="G1121" s="7">
        <v>305</v>
      </c>
      <c r="H1121" s="25">
        <v>9.7122302158273388E-2</v>
      </c>
      <c r="I1121" t="s">
        <v>97</v>
      </c>
      <c r="J1121" s="49"/>
      <c r="L1121" s="8" t="str">
        <f t="shared" si="50"/>
        <v>y</v>
      </c>
      <c r="M1121" t="s">
        <v>158</v>
      </c>
    </row>
    <row r="1122" spans="1:13" outlineLevel="2" x14ac:dyDescent="0.25">
      <c r="A1122" t="s">
        <v>88</v>
      </c>
      <c r="B1122">
        <v>21205132609</v>
      </c>
      <c r="C1122">
        <v>2132609</v>
      </c>
      <c r="D1122">
        <v>212051326</v>
      </c>
      <c r="E1122" t="s">
        <v>158</v>
      </c>
      <c r="F1122" s="7">
        <v>387</v>
      </c>
      <c r="G1122" s="7">
        <v>425</v>
      </c>
      <c r="H1122" s="25">
        <v>9.8191214470284241E-2</v>
      </c>
      <c r="I1122" t="s">
        <v>97</v>
      </c>
      <c r="J1122" s="49"/>
      <c r="L1122" s="8" t="str">
        <f t="shared" si="50"/>
        <v>y</v>
      </c>
      <c r="M1122" t="s">
        <v>158</v>
      </c>
    </row>
    <row r="1123" spans="1:13" outlineLevel="2" x14ac:dyDescent="0.25">
      <c r="A1123" t="s">
        <v>88</v>
      </c>
      <c r="B1123">
        <v>21205132610</v>
      </c>
      <c r="C1123">
        <v>2132610</v>
      </c>
      <c r="D1123">
        <v>212051326</v>
      </c>
      <c r="E1123" t="s">
        <v>158</v>
      </c>
      <c r="F1123" s="7">
        <v>240</v>
      </c>
      <c r="G1123" s="7">
        <v>263</v>
      </c>
      <c r="H1123" s="25">
        <v>9.583333333333334E-2</v>
      </c>
      <c r="I1123" t="s">
        <v>97</v>
      </c>
      <c r="J1123" s="49"/>
      <c r="L1123" s="8" t="str">
        <f t="shared" si="50"/>
        <v>y</v>
      </c>
      <c r="M1123" t="s">
        <v>158</v>
      </c>
    </row>
    <row r="1124" spans="1:13" outlineLevel="2" x14ac:dyDescent="0.25">
      <c r="A1124" t="s">
        <v>88</v>
      </c>
      <c r="B1124">
        <v>21205132611</v>
      </c>
      <c r="C1124">
        <v>2132611</v>
      </c>
      <c r="D1124">
        <v>212051326</v>
      </c>
      <c r="E1124" t="s">
        <v>158</v>
      </c>
      <c r="F1124" s="7">
        <v>395</v>
      </c>
      <c r="G1124" s="7">
        <v>433</v>
      </c>
      <c r="H1124" s="25">
        <v>9.6202531645569619E-2</v>
      </c>
      <c r="I1124" t="s">
        <v>97</v>
      </c>
      <c r="J1124" s="49"/>
      <c r="L1124" s="8" t="str">
        <f t="shared" si="50"/>
        <v>y</v>
      </c>
      <c r="M1124" t="s">
        <v>158</v>
      </c>
    </row>
    <row r="1125" spans="1:13" outlineLevel="2" x14ac:dyDescent="0.25">
      <c r="A1125" t="s">
        <v>88</v>
      </c>
      <c r="B1125">
        <v>21205132612</v>
      </c>
      <c r="C1125">
        <v>2132612</v>
      </c>
      <c r="D1125">
        <v>212051326</v>
      </c>
      <c r="E1125" t="s">
        <v>158</v>
      </c>
      <c r="F1125" s="7">
        <v>310</v>
      </c>
      <c r="G1125" s="7">
        <v>340</v>
      </c>
      <c r="H1125" s="25">
        <v>9.6774193548387094E-2</v>
      </c>
      <c r="I1125" t="s">
        <v>97</v>
      </c>
      <c r="J1125" s="49"/>
      <c r="L1125" s="8" t="str">
        <f t="shared" si="50"/>
        <v>y</v>
      </c>
      <c r="M1125" t="s">
        <v>158</v>
      </c>
    </row>
    <row r="1126" spans="1:13" outlineLevel="2" x14ac:dyDescent="0.25">
      <c r="A1126" t="s">
        <v>88</v>
      </c>
      <c r="B1126">
        <v>21205132613</v>
      </c>
      <c r="C1126">
        <v>2132613</v>
      </c>
      <c r="D1126">
        <v>212051326</v>
      </c>
      <c r="E1126" t="s">
        <v>158</v>
      </c>
      <c r="F1126" s="7">
        <v>343</v>
      </c>
      <c r="G1126" s="7">
        <v>376</v>
      </c>
      <c r="H1126" s="25">
        <v>9.6209912536443148E-2</v>
      </c>
      <c r="I1126" t="s">
        <v>97</v>
      </c>
      <c r="J1126" s="49"/>
      <c r="L1126" s="8" t="str">
        <f t="shared" si="50"/>
        <v>y</v>
      </c>
      <c r="M1126" t="s">
        <v>158</v>
      </c>
    </row>
    <row r="1127" spans="1:13" outlineLevel="2" x14ac:dyDescent="0.25">
      <c r="A1127" t="s">
        <v>88</v>
      </c>
      <c r="B1127">
        <v>21205132614</v>
      </c>
      <c r="C1127">
        <v>2132614</v>
      </c>
      <c r="D1127">
        <v>212051326</v>
      </c>
      <c r="E1127" t="s">
        <v>158</v>
      </c>
      <c r="F1127" s="7">
        <v>270</v>
      </c>
      <c r="G1127" s="7">
        <v>296</v>
      </c>
      <c r="H1127" s="25">
        <v>9.6296296296296297E-2</v>
      </c>
      <c r="I1127" t="s">
        <v>97</v>
      </c>
      <c r="J1127" s="49"/>
      <c r="L1127" s="8" t="str">
        <f t="shared" si="50"/>
        <v>y</v>
      </c>
      <c r="M1127" t="s">
        <v>158</v>
      </c>
    </row>
    <row r="1128" spans="1:13" outlineLevel="2" x14ac:dyDescent="0.25">
      <c r="A1128" t="s">
        <v>88</v>
      </c>
      <c r="B1128">
        <v>21205132615</v>
      </c>
      <c r="C1128">
        <v>2132615</v>
      </c>
      <c r="D1128">
        <v>212051326</v>
      </c>
      <c r="E1128" t="s">
        <v>158</v>
      </c>
      <c r="F1128" s="7">
        <v>331</v>
      </c>
      <c r="G1128" s="7">
        <v>363</v>
      </c>
      <c r="H1128" s="25">
        <v>9.6676737160120846E-2</v>
      </c>
      <c r="I1128" t="s">
        <v>97</v>
      </c>
      <c r="J1128" s="49"/>
      <c r="L1128" s="8" t="str">
        <f t="shared" si="50"/>
        <v>y</v>
      </c>
      <c r="M1128" t="s">
        <v>158</v>
      </c>
    </row>
    <row r="1129" spans="1:13" outlineLevel="2" x14ac:dyDescent="0.25">
      <c r="A1129" t="s">
        <v>88</v>
      </c>
      <c r="B1129">
        <v>21205132616</v>
      </c>
      <c r="C1129">
        <v>2132616</v>
      </c>
      <c r="D1129">
        <v>212051326</v>
      </c>
      <c r="E1129" t="s">
        <v>158</v>
      </c>
      <c r="F1129" s="7">
        <v>390</v>
      </c>
      <c r="G1129" s="7">
        <v>428</v>
      </c>
      <c r="H1129" s="25">
        <v>9.7435897435897437E-2</v>
      </c>
      <c r="I1129" t="s">
        <v>97</v>
      </c>
      <c r="J1129" s="49"/>
      <c r="L1129" s="8" t="str">
        <f t="shared" si="50"/>
        <v>y</v>
      </c>
      <c r="M1129" t="s">
        <v>158</v>
      </c>
    </row>
    <row r="1130" spans="1:13" outlineLevel="2" x14ac:dyDescent="0.25">
      <c r="A1130" t="s">
        <v>88</v>
      </c>
      <c r="B1130">
        <v>21205132617</v>
      </c>
      <c r="C1130">
        <v>2132617</v>
      </c>
      <c r="D1130">
        <v>212051326</v>
      </c>
      <c r="E1130" t="s">
        <v>158</v>
      </c>
      <c r="F1130" s="7">
        <v>271</v>
      </c>
      <c r="G1130" s="7">
        <v>297</v>
      </c>
      <c r="H1130" s="25">
        <v>9.5940959409594101E-2</v>
      </c>
      <c r="I1130" t="s">
        <v>97</v>
      </c>
      <c r="J1130" s="49"/>
      <c r="L1130" s="8" t="str">
        <f t="shared" si="50"/>
        <v>y</v>
      </c>
      <c r="M1130" t="s">
        <v>158</v>
      </c>
    </row>
    <row r="1131" spans="1:13" outlineLevel="2" x14ac:dyDescent="0.25">
      <c r="A1131" t="s">
        <v>88</v>
      </c>
      <c r="B1131">
        <v>21205132618</v>
      </c>
      <c r="C1131">
        <v>2132618</v>
      </c>
      <c r="D1131">
        <v>212051326</v>
      </c>
      <c r="E1131" t="s">
        <v>158</v>
      </c>
      <c r="F1131" s="7">
        <v>329</v>
      </c>
      <c r="G1131" s="7">
        <v>361</v>
      </c>
      <c r="H1131" s="25">
        <v>9.7264437689969604E-2</v>
      </c>
      <c r="I1131" t="s">
        <v>97</v>
      </c>
      <c r="J1131" s="49"/>
      <c r="L1131" s="8" t="str">
        <f t="shared" si="50"/>
        <v>y</v>
      </c>
      <c r="M1131" t="s">
        <v>158</v>
      </c>
    </row>
    <row r="1132" spans="1:13" outlineLevel="2" x14ac:dyDescent="0.25">
      <c r="A1132" t="s">
        <v>88</v>
      </c>
      <c r="B1132">
        <v>21205132619</v>
      </c>
      <c r="C1132">
        <v>2132619</v>
      </c>
      <c r="D1132">
        <v>212051326</v>
      </c>
      <c r="E1132" t="s">
        <v>158</v>
      </c>
      <c r="F1132" s="7">
        <v>422</v>
      </c>
      <c r="G1132" s="7">
        <v>463</v>
      </c>
      <c r="H1132" s="25">
        <v>9.7156398104265407E-2</v>
      </c>
      <c r="I1132" t="s">
        <v>97</v>
      </c>
      <c r="J1132" s="49"/>
      <c r="L1132" s="8" t="str">
        <f t="shared" si="50"/>
        <v>y</v>
      </c>
      <c r="M1132" t="s">
        <v>158</v>
      </c>
    </row>
    <row r="1133" spans="1:13" outlineLevel="2" x14ac:dyDescent="0.25">
      <c r="A1133" t="s">
        <v>88</v>
      </c>
      <c r="B1133">
        <v>21205132620</v>
      </c>
      <c r="C1133">
        <v>2132620</v>
      </c>
      <c r="D1133">
        <v>212051326</v>
      </c>
      <c r="E1133" t="s">
        <v>158</v>
      </c>
      <c r="F1133" s="7">
        <v>282</v>
      </c>
      <c r="G1133" s="7">
        <v>309</v>
      </c>
      <c r="H1133" s="25">
        <v>9.5744680851063829E-2</v>
      </c>
      <c r="I1133" t="s">
        <v>97</v>
      </c>
      <c r="J1133" s="49"/>
      <c r="L1133" s="8" t="str">
        <f t="shared" si="50"/>
        <v>y</v>
      </c>
      <c r="M1133" t="s">
        <v>158</v>
      </c>
    </row>
    <row r="1134" spans="1:13" outlineLevel="2" x14ac:dyDescent="0.25">
      <c r="A1134" t="s">
        <v>88</v>
      </c>
      <c r="B1134">
        <v>21205132621</v>
      </c>
      <c r="C1134">
        <v>2132621</v>
      </c>
      <c r="D1134">
        <v>212051326</v>
      </c>
      <c r="E1134" t="s">
        <v>158</v>
      </c>
      <c r="F1134" s="7">
        <v>279</v>
      </c>
      <c r="G1134" s="7">
        <v>306</v>
      </c>
      <c r="H1134" s="25">
        <v>9.6774193548387094E-2</v>
      </c>
      <c r="I1134" t="s">
        <v>97</v>
      </c>
      <c r="J1134" s="49"/>
      <c r="L1134" s="8" t="str">
        <f t="shared" si="50"/>
        <v>y</v>
      </c>
      <c r="M1134" t="s">
        <v>158</v>
      </c>
    </row>
    <row r="1135" spans="1:13" outlineLevel="2" x14ac:dyDescent="0.25">
      <c r="A1135" t="s">
        <v>88</v>
      </c>
      <c r="B1135">
        <v>21205132622</v>
      </c>
      <c r="C1135">
        <v>2132622</v>
      </c>
      <c r="D1135">
        <v>212051326</v>
      </c>
      <c r="E1135" t="s">
        <v>158</v>
      </c>
      <c r="F1135" s="7">
        <v>397</v>
      </c>
      <c r="G1135" s="7">
        <v>435</v>
      </c>
      <c r="H1135" s="25">
        <v>9.5717884130982367E-2</v>
      </c>
      <c r="I1135" t="s">
        <v>97</v>
      </c>
      <c r="J1135" s="49"/>
      <c r="L1135" s="8" t="str">
        <f t="shared" si="50"/>
        <v>y</v>
      </c>
      <c r="M1135" t="s">
        <v>158</v>
      </c>
    </row>
    <row r="1136" spans="1:13" outlineLevel="2" x14ac:dyDescent="0.25">
      <c r="A1136" t="s">
        <v>88</v>
      </c>
      <c r="B1136">
        <v>21205132623</v>
      </c>
      <c r="C1136">
        <v>2132623</v>
      </c>
      <c r="D1136">
        <v>212051326</v>
      </c>
      <c r="E1136" t="s">
        <v>158</v>
      </c>
      <c r="F1136" s="7">
        <v>174</v>
      </c>
      <c r="G1136" s="7">
        <v>191</v>
      </c>
      <c r="H1136" s="25">
        <v>9.7701149425287362E-2</v>
      </c>
      <c r="I1136" t="s">
        <v>97</v>
      </c>
      <c r="J1136" s="49"/>
      <c r="L1136" s="8" t="str">
        <f t="shared" si="50"/>
        <v>y</v>
      </c>
      <c r="M1136" t="s">
        <v>158</v>
      </c>
    </row>
    <row r="1137" spans="1:13" outlineLevel="2" x14ac:dyDescent="0.25">
      <c r="A1137" t="s">
        <v>88</v>
      </c>
      <c r="B1137">
        <v>21205132624</v>
      </c>
      <c r="C1137">
        <v>2132624</v>
      </c>
      <c r="D1137">
        <v>212051326</v>
      </c>
      <c r="E1137" t="s">
        <v>158</v>
      </c>
      <c r="F1137" s="7">
        <v>228</v>
      </c>
      <c r="G1137" s="7">
        <v>250</v>
      </c>
      <c r="H1137" s="25">
        <v>9.6491228070175433E-2</v>
      </c>
      <c r="I1137" t="s">
        <v>97</v>
      </c>
      <c r="J1137" s="49"/>
      <c r="L1137" s="8" t="str">
        <f t="shared" si="50"/>
        <v>y</v>
      </c>
      <c r="M1137" t="s">
        <v>158</v>
      </c>
    </row>
    <row r="1138" spans="1:13" outlineLevel="2" x14ac:dyDescent="0.25">
      <c r="A1138" t="s">
        <v>88</v>
      </c>
      <c r="B1138">
        <v>21205132625</v>
      </c>
      <c r="C1138">
        <v>2132625</v>
      </c>
      <c r="D1138">
        <v>212051326</v>
      </c>
      <c r="E1138" t="s">
        <v>158</v>
      </c>
      <c r="F1138" s="7">
        <v>231</v>
      </c>
      <c r="G1138" s="7">
        <v>253</v>
      </c>
      <c r="H1138" s="25">
        <v>9.5238095238095233E-2</v>
      </c>
      <c r="I1138" t="s">
        <v>97</v>
      </c>
      <c r="J1138" s="49"/>
      <c r="L1138" s="8" t="str">
        <f t="shared" si="50"/>
        <v>y</v>
      </c>
      <c r="M1138" t="s">
        <v>158</v>
      </c>
    </row>
    <row r="1139" spans="1:13" outlineLevel="2" x14ac:dyDescent="0.25">
      <c r="A1139" t="s">
        <v>88</v>
      </c>
      <c r="B1139">
        <v>21205132626</v>
      </c>
      <c r="C1139">
        <v>2132626</v>
      </c>
      <c r="D1139">
        <v>212051326</v>
      </c>
      <c r="E1139" t="s">
        <v>158</v>
      </c>
      <c r="F1139" s="7">
        <v>370</v>
      </c>
      <c r="G1139" s="7">
        <v>406</v>
      </c>
      <c r="H1139" s="25">
        <v>9.7297297297297303E-2</v>
      </c>
      <c r="I1139" t="s">
        <v>97</v>
      </c>
      <c r="J1139" s="49"/>
      <c r="L1139" s="8" t="str">
        <f t="shared" si="50"/>
        <v>y</v>
      </c>
      <c r="M1139" t="s">
        <v>158</v>
      </c>
    </row>
    <row r="1140" spans="1:13" outlineLevel="2" x14ac:dyDescent="0.25">
      <c r="A1140" t="s">
        <v>88</v>
      </c>
      <c r="B1140">
        <v>21205132627</v>
      </c>
      <c r="C1140">
        <v>2132627</v>
      </c>
      <c r="D1140">
        <v>212051326</v>
      </c>
      <c r="E1140" t="s">
        <v>158</v>
      </c>
      <c r="F1140" s="7">
        <v>333</v>
      </c>
      <c r="G1140" s="7">
        <v>365</v>
      </c>
      <c r="H1140" s="25">
        <v>9.6096096096096095E-2</v>
      </c>
      <c r="I1140" t="s">
        <v>97</v>
      </c>
      <c r="J1140" s="49"/>
      <c r="L1140" s="8" t="str">
        <f t="shared" si="50"/>
        <v>y</v>
      </c>
      <c r="M1140" t="s">
        <v>158</v>
      </c>
    </row>
    <row r="1141" spans="1:13" outlineLevel="2" x14ac:dyDescent="0.25">
      <c r="A1141" t="s">
        <v>88</v>
      </c>
      <c r="B1141">
        <v>21205132628</v>
      </c>
      <c r="C1141">
        <v>2132628</v>
      </c>
      <c r="D1141">
        <v>212051326</v>
      </c>
      <c r="E1141" t="s">
        <v>158</v>
      </c>
      <c r="F1141" s="7">
        <v>274</v>
      </c>
      <c r="G1141" s="7">
        <v>301</v>
      </c>
      <c r="H1141" s="25">
        <v>9.8540145985401464E-2</v>
      </c>
      <c r="I1141" t="s">
        <v>97</v>
      </c>
      <c r="J1141" s="49"/>
      <c r="L1141" s="8" t="str">
        <f t="shared" si="50"/>
        <v>y</v>
      </c>
      <c r="M1141" t="s">
        <v>158</v>
      </c>
    </row>
    <row r="1142" spans="1:13" outlineLevel="2" x14ac:dyDescent="0.25">
      <c r="A1142" t="s">
        <v>88</v>
      </c>
      <c r="B1142">
        <v>21205132629</v>
      </c>
      <c r="C1142">
        <v>2132629</v>
      </c>
      <c r="D1142">
        <v>212051326</v>
      </c>
      <c r="E1142" t="s">
        <v>158</v>
      </c>
      <c r="F1142" s="7">
        <v>464</v>
      </c>
      <c r="G1142" s="7">
        <v>509</v>
      </c>
      <c r="H1142" s="25">
        <v>9.6982758620689655E-2</v>
      </c>
      <c r="I1142" t="s">
        <v>97</v>
      </c>
      <c r="J1142" s="49"/>
      <c r="L1142" s="8" t="str">
        <f t="shared" si="50"/>
        <v>y</v>
      </c>
      <c r="M1142" t="s">
        <v>158</v>
      </c>
    </row>
    <row r="1143" spans="1:13" outlineLevel="2" x14ac:dyDescent="0.25">
      <c r="A1143" t="s">
        <v>88</v>
      </c>
      <c r="B1143">
        <v>21205132630</v>
      </c>
      <c r="C1143">
        <v>2132630</v>
      </c>
      <c r="D1143">
        <v>212051326</v>
      </c>
      <c r="E1143" t="s">
        <v>158</v>
      </c>
      <c r="F1143" s="7">
        <v>311</v>
      </c>
      <c r="G1143" s="7">
        <v>341</v>
      </c>
      <c r="H1143" s="25">
        <v>9.6463022508038579E-2</v>
      </c>
      <c r="I1143" t="s">
        <v>97</v>
      </c>
      <c r="J1143" s="49"/>
      <c r="L1143" s="8" t="str">
        <f t="shared" si="50"/>
        <v>y</v>
      </c>
      <c r="M1143" t="s">
        <v>158</v>
      </c>
    </row>
    <row r="1144" spans="1:13" outlineLevel="2" x14ac:dyDescent="0.25">
      <c r="A1144" t="s">
        <v>88</v>
      </c>
      <c r="B1144">
        <v>21205132632</v>
      </c>
      <c r="C1144">
        <v>2132632</v>
      </c>
      <c r="D1144">
        <v>212051326</v>
      </c>
      <c r="E1144" t="s">
        <v>158</v>
      </c>
      <c r="F1144" s="7">
        <v>222</v>
      </c>
      <c r="G1144" s="7">
        <v>244</v>
      </c>
      <c r="H1144" s="25">
        <v>9.90990990990991E-2</v>
      </c>
      <c r="I1144" t="s">
        <v>97</v>
      </c>
      <c r="J1144" s="49"/>
      <c r="L1144" s="8" t="str">
        <f t="shared" si="50"/>
        <v>y</v>
      </c>
      <c r="M1144" t="s">
        <v>158</v>
      </c>
    </row>
    <row r="1145" spans="1:13" outlineLevel="2" x14ac:dyDescent="0.25">
      <c r="A1145" t="s">
        <v>88</v>
      </c>
      <c r="B1145">
        <v>21205132640</v>
      </c>
      <c r="C1145">
        <v>2132640</v>
      </c>
      <c r="D1145">
        <v>212051326</v>
      </c>
      <c r="E1145" t="s">
        <v>158</v>
      </c>
      <c r="F1145" s="7">
        <v>12</v>
      </c>
      <c r="G1145" s="7">
        <v>13</v>
      </c>
      <c r="H1145" s="25">
        <v>8.3333333333333329E-2</v>
      </c>
      <c r="I1145" t="s">
        <v>97</v>
      </c>
      <c r="J1145" s="49"/>
      <c r="L1145" s="8" t="str">
        <f t="shared" si="50"/>
        <v>y</v>
      </c>
      <c r="M1145" t="s">
        <v>158</v>
      </c>
    </row>
    <row r="1146" spans="1:13" outlineLevel="2" x14ac:dyDescent="0.25">
      <c r="A1146" t="s">
        <v>88</v>
      </c>
      <c r="B1146">
        <v>21205132641</v>
      </c>
      <c r="C1146">
        <v>2132641</v>
      </c>
      <c r="D1146">
        <v>212051326</v>
      </c>
      <c r="E1146" t="s">
        <v>158</v>
      </c>
      <c r="F1146" s="7">
        <v>44</v>
      </c>
      <c r="G1146" s="7">
        <v>48</v>
      </c>
      <c r="H1146" s="25">
        <v>9.0909090909090912E-2</v>
      </c>
      <c r="I1146" t="s">
        <v>97</v>
      </c>
      <c r="J1146" s="49"/>
      <c r="L1146" s="8" t="str">
        <f t="shared" si="50"/>
        <v>y</v>
      </c>
      <c r="M1146" t="s">
        <v>158</v>
      </c>
    </row>
    <row r="1147" spans="1:13" outlineLevel="2" x14ac:dyDescent="0.25">
      <c r="A1147" t="s">
        <v>88</v>
      </c>
      <c r="B1147">
        <v>21205132642</v>
      </c>
      <c r="C1147">
        <v>2132642</v>
      </c>
      <c r="D1147">
        <v>212051326</v>
      </c>
      <c r="E1147" t="s">
        <v>158</v>
      </c>
      <c r="F1147" s="7">
        <v>266</v>
      </c>
      <c r="G1147" s="7">
        <v>292</v>
      </c>
      <c r="H1147" s="25">
        <v>9.7744360902255634E-2</v>
      </c>
      <c r="I1147" t="s">
        <v>97</v>
      </c>
      <c r="J1147" s="49"/>
      <c r="L1147" s="8" t="str">
        <f t="shared" si="50"/>
        <v>y</v>
      </c>
      <c r="M1147" t="s">
        <v>158</v>
      </c>
    </row>
    <row r="1148" spans="1:13" outlineLevel="2" x14ac:dyDescent="0.25">
      <c r="A1148" t="s">
        <v>88</v>
      </c>
      <c r="B1148">
        <v>21205132644</v>
      </c>
      <c r="C1148">
        <v>2132644</v>
      </c>
      <c r="D1148">
        <v>212051326</v>
      </c>
      <c r="E1148" t="s">
        <v>158</v>
      </c>
      <c r="F1148" s="7">
        <v>181</v>
      </c>
      <c r="G1148" s="7">
        <v>199</v>
      </c>
      <c r="H1148" s="25">
        <v>9.9447513812154692E-2</v>
      </c>
      <c r="I1148" t="s">
        <v>97</v>
      </c>
      <c r="J1148" s="49"/>
      <c r="L1148" s="8" t="str">
        <f t="shared" si="50"/>
        <v>y</v>
      </c>
      <c r="M1148" t="s">
        <v>158</v>
      </c>
    </row>
    <row r="1149" spans="1:13" outlineLevel="2" x14ac:dyDescent="0.25">
      <c r="A1149" t="s">
        <v>88</v>
      </c>
      <c r="B1149">
        <v>21205132646</v>
      </c>
      <c r="C1149">
        <v>2132646</v>
      </c>
      <c r="D1149">
        <v>212051326</v>
      </c>
      <c r="E1149" t="s">
        <v>158</v>
      </c>
      <c r="F1149" s="7">
        <v>205</v>
      </c>
      <c r="G1149" s="7">
        <v>225</v>
      </c>
      <c r="H1149" s="25">
        <v>9.7560975609756101E-2</v>
      </c>
      <c r="I1149" t="s">
        <v>97</v>
      </c>
      <c r="J1149" s="49"/>
      <c r="L1149" s="8" t="str">
        <f t="shared" si="50"/>
        <v>y</v>
      </c>
      <c r="M1149" t="s">
        <v>158</v>
      </c>
    </row>
    <row r="1150" spans="1:13" outlineLevel="2" x14ac:dyDescent="0.25">
      <c r="A1150" t="s">
        <v>88</v>
      </c>
      <c r="B1150">
        <v>21205132647</v>
      </c>
      <c r="C1150">
        <v>2132647</v>
      </c>
      <c r="D1150">
        <v>212051326</v>
      </c>
      <c r="E1150" t="s">
        <v>158</v>
      </c>
      <c r="F1150" s="7">
        <v>213</v>
      </c>
      <c r="G1150" s="7">
        <v>234</v>
      </c>
      <c r="H1150" s="25">
        <v>9.8591549295774641E-2</v>
      </c>
      <c r="I1150" t="s">
        <v>97</v>
      </c>
      <c r="J1150" s="49"/>
      <c r="L1150" s="8" t="str">
        <f t="shared" si="50"/>
        <v>y</v>
      </c>
      <c r="M1150" t="s">
        <v>158</v>
      </c>
    </row>
    <row r="1151" spans="1:13" outlineLevel="2" x14ac:dyDescent="0.25">
      <c r="A1151" t="s">
        <v>88</v>
      </c>
      <c r="B1151">
        <v>21205132648</v>
      </c>
      <c r="C1151">
        <v>2132648</v>
      </c>
      <c r="D1151">
        <v>212051326</v>
      </c>
      <c r="E1151" t="s">
        <v>158</v>
      </c>
      <c r="F1151" s="7">
        <v>216</v>
      </c>
      <c r="G1151" s="7">
        <v>237</v>
      </c>
      <c r="H1151" s="25">
        <v>9.7222222222222224E-2</v>
      </c>
      <c r="I1151" t="s">
        <v>97</v>
      </c>
      <c r="J1151" s="49"/>
      <c r="L1151" s="8" t="str">
        <f t="shared" si="50"/>
        <v>y</v>
      </c>
      <c r="M1151" t="s">
        <v>158</v>
      </c>
    </row>
    <row r="1152" spans="1:13" outlineLevel="2" x14ac:dyDescent="0.25">
      <c r="A1152" t="s">
        <v>88</v>
      </c>
      <c r="B1152">
        <v>21205132650</v>
      </c>
      <c r="C1152">
        <v>2132650</v>
      </c>
      <c r="D1152">
        <v>212051326</v>
      </c>
      <c r="E1152" t="s">
        <v>158</v>
      </c>
      <c r="F1152" s="7">
        <v>127</v>
      </c>
      <c r="G1152" s="7">
        <v>139</v>
      </c>
      <c r="H1152" s="25">
        <v>9.4488188976377951E-2</v>
      </c>
      <c r="I1152" t="s">
        <v>97</v>
      </c>
      <c r="J1152" s="49"/>
      <c r="L1152" s="8" t="str">
        <f t="shared" si="50"/>
        <v>y</v>
      </c>
      <c r="M1152" t="s">
        <v>158</v>
      </c>
    </row>
    <row r="1153" spans="1:13" outlineLevel="2" x14ac:dyDescent="0.25">
      <c r="A1153" t="s">
        <v>88</v>
      </c>
      <c r="B1153">
        <v>21205132651</v>
      </c>
      <c r="C1153">
        <v>2132651</v>
      </c>
      <c r="D1153">
        <v>212051326</v>
      </c>
      <c r="E1153" t="s">
        <v>158</v>
      </c>
      <c r="F1153" s="7">
        <v>135</v>
      </c>
      <c r="G1153" s="7">
        <v>148</v>
      </c>
      <c r="H1153" s="25">
        <v>9.6296296296296297E-2</v>
      </c>
      <c r="I1153" t="s">
        <v>97</v>
      </c>
      <c r="J1153" s="49"/>
      <c r="L1153" s="8" t="str">
        <f t="shared" si="50"/>
        <v>y</v>
      </c>
      <c r="M1153" t="s">
        <v>158</v>
      </c>
    </row>
    <row r="1154" spans="1:13" outlineLevel="2" x14ac:dyDescent="0.25">
      <c r="A1154" t="s">
        <v>88</v>
      </c>
      <c r="B1154">
        <v>21205132653</v>
      </c>
      <c r="C1154">
        <v>2132653</v>
      </c>
      <c r="D1154">
        <v>212051326</v>
      </c>
      <c r="E1154" t="s">
        <v>158</v>
      </c>
      <c r="F1154" s="7">
        <v>197</v>
      </c>
      <c r="G1154" s="7">
        <v>216</v>
      </c>
      <c r="H1154" s="25">
        <v>9.6446700507614211E-2</v>
      </c>
      <c r="I1154" t="s">
        <v>97</v>
      </c>
      <c r="J1154" s="49"/>
      <c r="L1154" s="8" t="str">
        <f t="shared" si="50"/>
        <v>y</v>
      </c>
      <c r="M1154" t="s">
        <v>158</v>
      </c>
    </row>
    <row r="1155" spans="1:13" outlineLevel="2" x14ac:dyDescent="0.25">
      <c r="A1155" t="s">
        <v>88</v>
      </c>
      <c r="B1155">
        <v>21205132655</v>
      </c>
      <c r="C1155">
        <v>2132655</v>
      </c>
      <c r="D1155">
        <v>212051326</v>
      </c>
      <c r="E1155" t="s">
        <v>158</v>
      </c>
      <c r="F1155" s="7">
        <v>307</v>
      </c>
      <c r="G1155" s="7">
        <v>337</v>
      </c>
      <c r="H1155" s="25">
        <v>9.7719869706840393E-2</v>
      </c>
      <c r="I1155" t="s">
        <v>97</v>
      </c>
      <c r="J1155" s="49"/>
      <c r="L1155" s="8" t="str">
        <f t="shared" si="50"/>
        <v>y</v>
      </c>
      <c r="M1155" t="s">
        <v>158</v>
      </c>
    </row>
    <row r="1156" spans="1:13" ht="15.75" outlineLevel="2" thickBot="1" x14ac:dyDescent="0.3">
      <c r="A1156" t="s">
        <v>88</v>
      </c>
      <c r="B1156">
        <v>21205132656</v>
      </c>
      <c r="C1156">
        <v>2132656</v>
      </c>
      <c r="D1156">
        <v>212051326</v>
      </c>
      <c r="E1156" t="s">
        <v>158</v>
      </c>
      <c r="F1156" s="7">
        <v>244</v>
      </c>
      <c r="G1156" s="7">
        <v>268</v>
      </c>
      <c r="H1156" s="25">
        <v>9.8360655737704916E-2</v>
      </c>
      <c r="I1156" t="s">
        <v>97</v>
      </c>
      <c r="J1156" s="50"/>
      <c r="L1156" s="8" t="str">
        <f t="shared" si="50"/>
        <v>y</v>
      </c>
      <c r="M1156" t="s">
        <v>158</v>
      </c>
    </row>
    <row r="1157" spans="1:13" ht="15.75" thickTop="1" x14ac:dyDescent="0.25">
      <c r="A1157" t="s">
        <v>148</v>
      </c>
      <c r="B1157" s="15" t="s">
        <v>275</v>
      </c>
      <c r="F1157" s="7">
        <v>910</v>
      </c>
      <c r="G1157" s="7">
        <v>998</v>
      </c>
      <c r="I1157" t="s">
        <v>97</v>
      </c>
      <c r="L1157" s="8" t="str">
        <f t="shared" si="50"/>
        <v>y</v>
      </c>
      <c r="M1157" t="str">
        <f t="shared" ref="M1157:M1159" si="52">LEFT(B1157,LEN(B1157)-5)</f>
        <v>Clayton (North) - Notting Hil</v>
      </c>
    </row>
    <row r="1158" spans="1:13" x14ac:dyDescent="0.25">
      <c r="A1158" t="s">
        <v>148</v>
      </c>
      <c r="B1158" s="15" t="s">
        <v>274</v>
      </c>
      <c r="F1158" s="7">
        <v>8932</v>
      </c>
      <c r="G1158" s="7">
        <v>9798</v>
      </c>
      <c r="I1158" t="s">
        <v>97</v>
      </c>
      <c r="L1158" s="8" t="str">
        <f t="shared" si="50"/>
        <v>y</v>
      </c>
      <c r="M1158" t="str">
        <f t="shared" si="52"/>
        <v>Mulgrav</v>
      </c>
    </row>
    <row r="1159" spans="1:13" ht="15.75" thickBot="1" x14ac:dyDescent="0.3">
      <c r="A1159" t="s">
        <v>87</v>
      </c>
      <c r="B1159" s="15" t="s">
        <v>274</v>
      </c>
      <c r="F1159" s="7">
        <v>3245</v>
      </c>
      <c r="G1159" s="7">
        <v>3559</v>
      </c>
      <c r="I1159" t="s">
        <v>97</v>
      </c>
      <c r="L1159" s="8" t="str">
        <f t="shared" si="50"/>
        <v>y</v>
      </c>
      <c r="M1159" t="str">
        <f t="shared" si="52"/>
        <v>Mulgrav</v>
      </c>
    </row>
    <row r="1160" spans="1:13" ht="15.75" thickBot="1" x14ac:dyDescent="0.3">
      <c r="A1160" s="14" t="str">
        <f>+I1158</f>
        <v>New</v>
      </c>
      <c r="F1160" s="40">
        <f>SUM(F990:F1159)</f>
        <v>116816</v>
      </c>
      <c r="G1160" s="40">
        <f>SUM(G990:G1159)</f>
        <v>128125</v>
      </c>
      <c r="J1160" t="s">
        <v>13</v>
      </c>
    </row>
    <row r="1162" spans="1:13" x14ac:dyDescent="0.25">
      <c r="B1162" t="s">
        <v>14</v>
      </c>
      <c r="F1162" s="7">
        <f>+F1160-'[1]Base data'!B$2</f>
        <v>-78</v>
      </c>
      <c r="G1162" s="7">
        <f>+G1160-'[1]Base data'!C$2</f>
        <v>887</v>
      </c>
    </row>
    <row r="1163" spans="1:13" x14ac:dyDescent="0.25">
      <c r="B1163" s="15"/>
      <c r="F1163" s="7"/>
      <c r="G1163" s="7"/>
    </row>
    <row r="1164" spans="1:13" x14ac:dyDescent="0.25">
      <c r="B1164" s="15"/>
      <c r="C1164" t="str">
        <f>+A1065</f>
        <v>CHISHOLM</v>
      </c>
      <c r="F1164" s="7">
        <f t="shared" ref="F1164:G1167" ca="1" si="53">SUMIF($A$990:$G$1159,+$C1164,F$990:F$1159)</f>
        <v>56570</v>
      </c>
      <c r="G1164" s="7">
        <f t="shared" ca="1" si="53"/>
        <v>62050</v>
      </c>
      <c r="H1164" s="26">
        <f ca="1">+G1164/$G$1160</f>
        <v>0.48429268292682925</v>
      </c>
    </row>
    <row r="1165" spans="1:13" x14ac:dyDescent="0.25">
      <c r="B1165" s="15"/>
      <c r="C1165" t="str">
        <f>+A1118</f>
        <v>Higgins</v>
      </c>
      <c r="F1165" s="7">
        <f t="shared" ca="1" si="53"/>
        <v>32175</v>
      </c>
      <c r="G1165" s="7">
        <f t="shared" ca="1" si="53"/>
        <v>35283</v>
      </c>
      <c r="H1165" s="26">
        <f t="shared" ref="H1165:H1167" ca="1" si="54">+G1165/$G$1160</f>
        <v>0.27537951219512197</v>
      </c>
    </row>
    <row r="1166" spans="1:13" x14ac:dyDescent="0.25">
      <c r="C1166" t="str">
        <f>+A1121</f>
        <v>HOTHAM</v>
      </c>
      <c r="F1166" s="7">
        <f t="shared" ca="1" si="53"/>
        <v>24826</v>
      </c>
      <c r="G1166" s="7">
        <f t="shared" ca="1" si="53"/>
        <v>27233</v>
      </c>
      <c r="H1166" s="26">
        <f t="shared" ca="1" si="54"/>
        <v>0.21255024390243901</v>
      </c>
    </row>
    <row r="1167" spans="1:13" x14ac:dyDescent="0.25">
      <c r="C1167" t="str">
        <f>+A1159</f>
        <v>Bruce</v>
      </c>
      <c r="F1167" s="7">
        <f t="shared" ca="1" si="53"/>
        <v>3245</v>
      </c>
      <c r="G1167" s="7">
        <f t="shared" ca="1" si="53"/>
        <v>3559</v>
      </c>
      <c r="H1167" s="26">
        <f t="shared" ca="1" si="54"/>
        <v>2.7777560975609756E-2</v>
      </c>
    </row>
    <row r="1172" spans="1:12" x14ac:dyDescent="0.25">
      <c r="A1172" s="13" t="str">
        <f>+I1174</f>
        <v>Corio</v>
      </c>
      <c r="F1172" s="7">
        <f>+'[1]Base data'!B26</f>
        <v>113985</v>
      </c>
      <c r="G1172" s="7">
        <f>+'[1]Base data'!F26</f>
        <v>123102</v>
      </c>
    </row>
    <row r="1174" spans="1:12" x14ac:dyDescent="0.25">
      <c r="A1174" s="8" t="s">
        <v>160</v>
      </c>
      <c r="B1174" s="8">
        <v>20302104510</v>
      </c>
      <c r="C1174" s="8">
        <v>2104510</v>
      </c>
      <c r="D1174" s="8">
        <v>203021045</v>
      </c>
      <c r="E1174" s="8" t="s">
        <v>161</v>
      </c>
      <c r="F1174" s="8">
        <v>618</v>
      </c>
      <c r="G1174" s="8">
        <v>646</v>
      </c>
      <c r="H1174" s="29">
        <v>4.5307443365695796E-2</v>
      </c>
      <c r="I1174" t="s">
        <v>162</v>
      </c>
      <c r="J1174" s="54" t="s">
        <v>163</v>
      </c>
      <c r="L1174" s="8" t="str">
        <f t="shared" ref="L1174:L1177" si="55">IF(+I1174=A1174,"x","y")</f>
        <v>y</v>
      </c>
    </row>
    <row r="1175" spans="1:12" x14ac:dyDescent="0.25">
      <c r="A1175" s="8" t="s">
        <v>160</v>
      </c>
      <c r="B1175" s="8">
        <v>20302104519</v>
      </c>
      <c r="C1175" s="8">
        <v>2104519</v>
      </c>
      <c r="D1175" s="8">
        <v>203021045</v>
      </c>
      <c r="E1175" s="8" t="s">
        <v>161</v>
      </c>
      <c r="F1175" s="8">
        <v>417</v>
      </c>
      <c r="G1175" s="8">
        <v>457</v>
      </c>
      <c r="H1175" s="29">
        <v>9.5923261390887291E-2</v>
      </c>
      <c r="I1175" t="s">
        <v>162</v>
      </c>
      <c r="J1175" s="55"/>
      <c r="L1175" s="8" t="str">
        <f t="shared" si="55"/>
        <v>y</v>
      </c>
    </row>
    <row r="1176" spans="1:12" x14ac:dyDescent="0.25">
      <c r="A1176" s="8" t="s">
        <v>160</v>
      </c>
      <c r="B1176" s="8">
        <v>20302104522</v>
      </c>
      <c r="C1176" s="8">
        <v>2104522</v>
      </c>
      <c r="D1176" s="8">
        <v>203021045</v>
      </c>
      <c r="E1176" s="8" t="s">
        <v>161</v>
      </c>
      <c r="F1176" s="8">
        <v>287</v>
      </c>
      <c r="G1176" s="8">
        <v>315</v>
      </c>
      <c r="H1176" s="29">
        <v>9.7560975609756101E-2</v>
      </c>
      <c r="I1176" t="s">
        <v>162</v>
      </c>
      <c r="J1176" s="55"/>
      <c r="L1176" s="8" t="str">
        <f t="shared" si="55"/>
        <v>y</v>
      </c>
    </row>
    <row r="1177" spans="1:12" ht="15.75" thickBot="1" x14ac:dyDescent="0.3">
      <c r="A1177" s="8" t="s">
        <v>160</v>
      </c>
      <c r="B1177" s="8">
        <v>20302104537</v>
      </c>
      <c r="C1177" s="8">
        <v>2104537</v>
      </c>
      <c r="D1177" s="8">
        <v>203021045</v>
      </c>
      <c r="E1177" s="8" t="s">
        <v>161</v>
      </c>
      <c r="F1177" s="8">
        <v>3</v>
      </c>
      <c r="G1177" s="8">
        <v>2</v>
      </c>
      <c r="H1177" s="29">
        <v>-0.33333333333333331</v>
      </c>
      <c r="I1177" t="s">
        <v>162</v>
      </c>
      <c r="J1177" s="56"/>
      <c r="L1177" s="8" t="str">
        <f t="shared" si="55"/>
        <v>y</v>
      </c>
    </row>
    <row r="1178" spans="1:12" ht="15.75" thickBot="1" x14ac:dyDescent="0.3">
      <c r="F1178" s="19">
        <f>SUM(F1174:F1177)</f>
        <v>1325</v>
      </c>
      <c r="G1178" s="19">
        <f>SUM(G1174:G1177)</f>
        <v>1420</v>
      </c>
    </row>
    <row r="1180" spans="1:12" x14ac:dyDescent="0.25">
      <c r="A1180" s="14" t="str">
        <f>+I1176</f>
        <v>Corio</v>
      </c>
      <c r="F1180" s="39">
        <f>+F1178+F1172</f>
        <v>115310</v>
      </c>
      <c r="G1180" s="39">
        <f>+G1178+G1172</f>
        <v>124522</v>
      </c>
      <c r="J1180" t="s">
        <v>13</v>
      </c>
    </row>
    <row r="1182" spans="1:12" x14ac:dyDescent="0.25">
      <c r="B1182" t="s">
        <v>14</v>
      </c>
      <c r="F1182" s="7">
        <f>+F1180-'[1]Base data'!B$2</f>
        <v>-1584</v>
      </c>
      <c r="G1182" s="7">
        <f>+G1180-'[1]Base data'!C$2</f>
        <v>-2716</v>
      </c>
    </row>
    <row r="1185" spans="1:10" x14ac:dyDescent="0.25">
      <c r="A1185" s="14" t="str">
        <f>+A1177</f>
        <v>CORANGAMITE</v>
      </c>
      <c r="F1185" s="39">
        <f>+'[1]Base data'!B25-Moves!F1178</f>
        <v>115206</v>
      </c>
      <c r="G1185" s="39">
        <f>+'[1]Base data'!F25-Moves!G1178</f>
        <v>126343</v>
      </c>
      <c r="J1185" t="s">
        <v>13</v>
      </c>
    </row>
    <row r="1187" spans="1:10" x14ac:dyDescent="0.25">
      <c r="B1187" t="s">
        <v>14</v>
      </c>
      <c r="F1187" s="7">
        <f>+F1185-'[1]Base data'!B$2</f>
        <v>-1688</v>
      </c>
      <c r="G1187" s="7">
        <f>+G1185-'[1]Base data'!C$2</f>
        <v>-895</v>
      </c>
    </row>
    <row r="1200" spans="1:10" x14ac:dyDescent="0.25">
      <c r="F1200" s="7"/>
      <c r="G1200" s="7"/>
    </row>
    <row r="1201" spans="6:7" x14ac:dyDescent="0.25">
      <c r="F1201" s="7"/>
      <c r="G1201" s="7"/>
    </row>
  </sheetData>
  <autoFilter ref="A1:N1187" xr:uid="{AEB6F416-F47B-4C29-A41B-33EFF3898AF4}"/>
  <mergeCells count="32">
    <mergeCell ref="J32:J48"/>
    <mergeCell ref="J110:J120"/>
    <mergeCell ref="J139:J147"/>
    <mergeCell ref="J148:J151"/>
    <mergeCell ref="K148:K163"/>
    <mergeCell ref="J554:J558"/>
    <mergeCell ref="J174:J177"/>
    <mergeCell ref="J189:J198"/>
    <mergeCell ref="J199:J206"/>
    <mergeCell ref="J217:J232"/>
    <mergeCell ref="J234:J241"/>
    <mergeCell ref="J252:J260"/>
    <mergeCell ref="J406:J416"/>
    <mergeCell ref="J426:J465"/>
    <mergeCell ref="J486:J492"/>
    <mergeCell ref="J549:J553"/>
    <mergeCell ref="J830:J843"/>
    <mergeCell ref="J844:J853"/>
    <mergeCell ref="J883:J889"/>
    <mergeCell ref="J890:J917"/>
    <mergeCell ref="J975:J977"/>
    <mergeCell ref="J593:J611"/>
    <mergeCell ref="J638:J644"/>
    <mergeCell ref="J645:J655"/>
    <mergeCell ref="J683:J704"/>
    <mergeCell ref="J731:J812"/>
    <mergeCell ref="J1072:J1115"/>
    <mergeCell ref="J990:J1023"/>
    <mergeCell ref="J1024:J1055"/>
    <mergeCell ref="J1056:J1065"/>
    <mergeCell ref="J1174:J1177"/>
    <mergeCell ref="J1120:J11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1599-ECF6-46BE-A815-9237D2F2A453}">
  <dimension ref="A3:U33"/>
  <sheetViews>
    <sheetView tabSelected="1" zoomScale="70" zoomScaleNormal="70" workbookViewId="0">
      <selection activeCell="U29" sqref="U29"/>
    </sheetView>
  </sheetViews>
  <sheetFormatPr defaultRowHeight="15" x14ac:dyDescent="0.25"/>
  <cols>
    <col min="1" max="1" width="47.7109375" bestFit="1" customWidth="1"/>
    <col min="2" max="2" width="18.5703125" bestFit="1" customWidth="1"/>
    <col min="3" max="3" width="8.28515625" bestFit="1" customWidth="1"/>
    <col min="4" max="4" width="8.5703125" bestFit="1" customWidth="1"/>
    <col min="5" max="5" width="10" bestFit="1" customWidth="1"/>
    <col min="6" max="6" width="16.42578125" bestFit="1" customWidth="1"/>
    <col min="7" max="7" width="8.140625" bestFit="1" customWidth="1"/>
    <col min="8" max="8" width="10.28515625" bestFit="1" customWidth="1"/>
    <col min="9" max="9" width="8.7109375" bestFit="1" customWidth="1"/>
    <col min="10" max="10" width="8.28515625" bestFit="1" customWidth="1"/>
    <col min="11" max="11" width="6.85546875" bestFit="1" customWidth="1"/>
    <col min="12" max="12" width="10.140625" bestFit="1" customWidth="1"/>
    <col min="13" max="13" width="8.140625" bestFit="1" customWidth="1"/>
    <col min="14" max="14" width="10" bestFit="1" customWidth="1"/>
    <col min="15" max="15" width="11.42578125" bestFit="1" customWidth="1"/>
    <col min="16" max="16" width="14.5703125" bestFit="1" customWidth="1"/>
    <col min="17" max="17" width="9.28515625" bestFit="1" customWidth="1"/>
    <col min="18" max="18" width="10.140625" bestFit="1" customWidth="1"/>
    <col min="19" max="19" width="14" bestFit="1" customWidth="1"/>
    <col min="20" max="20" width="9.140625" bestFit="1" customWidth="1"/>
    <col min="21" max="21" width="12.42578125" bestFit="1" customWidth="1"/>
  </cols>
  <sheetData>
    <row r="3" spans="1:21" x14ac:dyDescent="0.25">
      <c r="A3" t="s">
        <v>351</v>
      </c>
      <c r="B3" t="s">
        <v>352</v>
      </c>
    </row>
    <row r="4" spans="1:21" x14ac:dyDescent="0.25">
      <c r="A4" t="s">
        <v>353</v>
      </c>
      <c r="B4" t="s">
        <v>85</v>
      </c>
      <c r="C4" t="s">
        <v>54</v>
      </c>
      <c r="D4" t="s">
        <v>44</v>
      </c>
      <c r="E4" t="s">
        <v>122</v>
      </c>
      <c r="F4" t="s">
        <v>160</v>
      </c>
      <c r="G4" t="s">
        <v>75</v>
      </c>
      <c r="H4" t="s">
        <v>135</v>
      </c>
      <c r="I4" t="s">
        <v>17</v>
      </c>
      <c r="J4" t="s">
        <v>115</v>
      </c>
      <c r="K4" t="s">
        <v>105</v>
      </c>
      <c r="L4" t="s">
        <v>88</v>
      </c>
      <c r="M4" t="s">
        <v>108</v>
      </c>
      <c r="N4" t="s">
        <v>116</v>
      </c>
      <c r="O4" t="s">
        <v>119</v>
      </c>
      <c r="P4" t="s">
        <v>98</v>
      </c>
      <c r="Q4" t="s">
        <v>26</v>
      </c>
      <c r="R4" t="s">
        <v>10</v>
      </c>
      <c r="S4" t="s">
        <v>32</v>
      </c>
      <c r="T4" t="s">
        <v>80</v>
      </c>
      <c r="U4" t="s">
        <v>354</v>
      </c>
    </row>
    <row r="5" spans="1:21" x14ac:dyDescent="0.25">
      <c r="A5" s="44" t="s">
        <v>85</v>
      </c>
      <c r="B5" s="7"/>
      <c r="C5" s="7"/>
      <c r="D5" s="7">
        <v>26230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>
        <v>26230</v>
      </c>
    </row>
    <row r="6" spans="1:21" x14ac:dyDescent="0.25">
      <c r="A6" s="44" t="s">
        <v>16</v>
      </c>
      <c r="B6" s="7"/>
      <c r="C6" s="7"/>
      <c r="D6" s="7"/>
      <c r="E6" s="7"/>
      <c r="F6" s="7"/>
      <c r="G6" s="7"/>
      <c r="H6" s="7"/>
      <c r="I6" s="7">
        <v>4862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v>4862</v>
      </c>
    </row>
    <row r="7" spans="1:21" x14ac:dyDescent="0.25">
      <c r="A7" s="44" t="s">
        <v>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5962</v>
      </c>
      <c r="S7" s="7"/>
      <c r="T7" s="7"/>
      <c r="U7" s="7">
        <v>5962</v>
      </c>
    </row>
    <row r="8" spans="1:21" x14ac:dyDescent="0.25">
      <c r="A8" s="44" t="s">
        <v>87</v>
      </c>
      <c r="B8" s="7">
        <v>18561</v>
      </c>
      <c r="C8" s="7"/>
      <c r="D8" s="7"/>
      <c r="E8" s="7"/>
      <c r="F8" s="7"/>
      <c r="G8" s="7"/>
      <c r="H8" s="7"/>
      <c r="I8" s="7"/>
      <c r="J8" s="7"/>
      <c r="K8" s="7"/>
      <c r="L8" s="7">
        <v>4254</v>
      </c>
      <c r="M8" s="7"/>
      <c r="N8" s="7"/>
      <c r="O8" s="7"/>
      <c r="P8" s="7"/>
      <c r="Q8" s="7"/>
      <c r="R8" s="7"/>
      <c r="S8" s="7"/>
      <c r="T8" s="7"/>
      <c r="U8" s="7">
        <v>22815</v>
      </c>
    </row>
    <row r="9" spans="1:21" x14ac:dyDescent="0.25">
      <c r="A9" s="44" t="s">
        <v>40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2353</v>
      </c>
      <c r="S9" s="7"/>
      <c r="T9" s="7"/>
      <c r="U9" s="7">
        <v>2353</v>
      </c>
    </row>
    <row r="10" spans="1:21" x14ac:dyDescent="0.25">
      <c r="A10" s="44" t="s">
        <v>122</v>
      </c>
      <c r="B10" s="7"/>
      <c r="C10" s="7"/>
      <c r="D10" s="7"/>
      <c r="E10" s="7"/>
      <c r="F10" s="7"/>
      <c r="G10" s="7">
        <v>34257</v>
      </c>
      <c r="H10" s="7"/>
      <c r="I10" s="7"/>
      <c r="J10" s="7"/>
      <c r="K10" s="7"/>
      <c r="L10" s="7"/>
      <c r="M10" s="7"/>
      <c r="N10" s="7">
        <v>10937</v>
      </c>
      <c r="O10" s="7"/>
      <c r="P10" s="7"/>
      <c r="Q10" s="7"/>
      <c r="R10" s="7"/>
      <c r="S10" s="7"/>
      <c r="T10" s="7">
        <v>17450</v>
      </c>
      <c r="U10" s="7">
        <v>62644</v>
      </c>
    </row>
    <row r="11" spans="1:21" x14ac:dyDescent="0.25">
      <c r="A11" s="44" t="s">
        <v>72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3765</v>
      </c>
      <c r="T11" s="7"/>
      <c r="U11" s="7">
        <v>3765</v>
      </c>
    </row>
    <row r="12" spans="1:21" x14ac:dyDescent="0.25">
      <c r="A12" s="44" t="s">
        <v>162</v>
      </c>
      <c r="B12" s="7"/>
      <c r="C12" s="7"/>
      <c r="D12" s="7"/>
      <c r="E12" s="7"/>
      <c r="F12" s="7">
        <v>1325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>
        <v>1325</v>
      </c>
    </row>
    <row r="13" spans="1:21" x14ac:dyDescent="0.25">
      <c r="A13" s="44" t="s">
        <v>75</v>
      </c>
      <c r="B13" s="7"/>
      <c r="C13" s="7"/>
      <c r="D13" s="7">
        <v>48831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v>48831</v>
      </c>
    </row>
    <row r="14" spans="1:21" x14ac:dyDescent="0.25">
      <c r="A14" s="44" t="s">
        <v>104</v>
      </c>
      <c r="B14" s="7"/>
      <c r="C14" s="7"/>
      <c r="D14" s="7"/>
      <c r="E14" s="7"/>
      <c r="F14" s="7"/>
      <c r="G14" s="7"/>
      <c r="H14" s="7"/>
      <c r="I14" s="7"/>
      <c r="J14" s="7"/>
      <c r="K14" s="7">
        <v>4696</v>
      </c>
      <c r="L14" s="7"/>
      <c r="M14" s="7"/>
      <c r="N14" s="7"/>
      <c r="O14" s="7"/>
      <c r="P14" s="7"/>
      <c r="Q14" s="7"/>
      <c r="R14" s="7"/>
      <c r="S14" s="7"/>
      <c r="T14" s="7"/>
      <c r="U14" s="7">
        <v>4696</v>
      </c>
    </row>
    <row r="15" spans="1:21" x14ac:dyDescent="0.25">
      <c r="A15" s="44" t="s">
        <v>21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13803</v>
      </c>
      <c r="S15" s="7"/>
      <c r="T15" s="7"/>
      <c r="U15" s="7">
        <v>13803</v>
      </c>
    </row>
    <row r="16" spans="1:21" x14ac:dyDescent="0.25">
      <c r="A16" s="44" t="s">
        <v>115</v>
      </c>
      <c r="B16" s="7"/>
      <c r="C16" s="7"/>
      <c r="D16" s="7"/>
      <c r="E16" s="7"/>
      <c r="F16" s="7"/>
      <c r="G16" s="7"/>
      <c r="H16" s="7">
        <v>17082</v>
      </c>
      <c r="I16" s="7"/>
      <c r="J16" s="7"/>
      <c r="K16" s="7"/>
      <c r="L16" s="7"/>
      <c r="M16" s="7"/>
      <c r="N16" s="7"/>
      <c r="O16" s="7"/>
      <c r="P16" s="7">
        <v>34815</v>
      </c>
      <c r="Q16" s="7"/>
      <c r="R16" s="7"/>
      <c r="S16" s="7"/>
      <c r="T16" s="7"/>
      <c r="U16" s="7">
        <v>51897</v>
      </c>
    </row>
    <row r="17" spans="1:21" x14ac:dyDescent="0.25">
      <c r="A17" s="44" t="s">
        <v>96</v>
      </c>
      <c r="B17" s="7"/>
      <c r="C17" s="7">
        <v>4510</v>
      </c>
      <c r="D17" s="7"/>
      <c r="E17" s="7"/>
      <c r="F17" s="7"/>
      <c r="G17" s="7"/>
      <c r="H17" s="7"/>
      <c r="I17" s="7"/>
      <c r="J17" s="7"/>
      <c r="K17" s="7"/>
      <c r="L17" s="7"/>
      <c r="M17" s="7">
        <v>4420</v>
      </c>
      <c r="N17" s="7"/>
      <c r="O17" s="7"/>
      <c r="P17" s="7"/>
      <c r="Q17" s="7"/>
      <c r="R17" s="7"/>
      <c r="S17" s="7"/>
      <c r="T17" s="7"/>
      <c r="U17" s="7">
        <v>8930</v>
      </c>
    </row>
    <row r="18" spans="1:21" x14ac:dyDescent="0.25">
      <c r="A18" s="44" t="s">
        <v>148</v>
      </c>
      <c r="B18" s="7"/>
      <c r="C18" s="7"/>
      <c r="D18" s="7"/>
      <c r="E18" s="7"/>
      <c r="F18" s="7"/>
      <c r="G18" s="7"/>
      <c r="H18" s="7">
        <v>35641</v>
      </c>
      <c r="I18" s="7"/>
      <c r="J18" s="7"/>
      <c r="K18" s="7"/>
      <c r="L18" s="7"/>
      <c r="M18" s="7">
        <v>33080</v>
      </c>
      <c r="N18" s="7"/>
      <c r="O18" s="7"/>
      <c r="P18" s="7"/>
      <c r="Q18" s="7"/>
      <c r="R18" s="7"/>
      <c r="S18" s="7"/>
      <c r="T18" s="7"/>
      <c r="U18" s="7">
        <v>68721</v>
      </c>
    </row>
    <row r="19" spans="1:21" x14ac:dyDescent="0.25">
      <c r="A19" s="44" t="s">
        <v>108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>
        <v>43443</v>
      </c>
      <c r="M19" s="7"/>
      <c r="N19" s="7"/>
      <c r="O19" s="7"/>
      <c r="P19" s="7"/>
      <c r="Q19" s="7"/>
      <c r="R19" s="7"/>
      <c r="S19" s="7"/>
      <c r="T19" s="7"/>
      <c r="U19" s="7">
        <v>43443</v>
      </c>
    </row>
    <row r="20" spans="1:21" x14ac:dyDescent="0.25">
      <c r="A20" s="44" t="s">
        <v>83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2209</v>
      </c>
      <c r="U20" s="7">
        <v>2209</v>
      </c>
    </row>
    <row r="21" spans="1:21" x14ac:dyDescent="0.25">
      <c r="A21" s="44" t="s">
        <v>116</v>
      </c>
      <c r="B21" s="7"/>
      <c r="C21" s="7"/>
      <c r="D21" s="7"/>
      <c r="E21" s="7"/>
      <c r="F21" s="7"/>
      <c r="G21" s="7"/>
      <c r="H21" s="7"/>
      <c r="I21" s="7"/>
      <c r="J21" s="7">
        <v>14367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>
        <v>14367</v>
      </c>
    </row>
    <row r="22" spans="1:21" x14ac:dyDescent="0.25">
      <c r="A22" s="44" t="s">
        <v>56</v>
      </c>
      <c r="B22" s="7"/>
      <c r="C22" s="7">
        <v>11749</v>
      </c>
      <c r="D22" s="7">
        <v>1169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12918</v>
      </c>
    </row>
    <row r="23" spans="1:21" x14ac:dyDescent="0.25">
      <c r="A23" s="44" t="s">
        <v>143</v>
      </c>
      <c r="B23" s="7"/>
      <c r="C23" s="7"/>
      <c r="D23" s="7"/>
      <c r="E23" s="7"/>
      <c r="F23" s="7"/>
      <c r="G23" s="7"/>
      <c r="H23" s="7">
        <v>58360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v>58360</v>
      </c>
    </row>
    <row r="24" spans="1:21" x14ac:dyDescent="0.25">
      <c r="A24" s="44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4820</v>
      </c>
      <c r="T24" s="7"/>
      <c r="U24" s="7">
        <v>4820</v>
      </c>
    </row>
    <row r="25" spans="1:21" x14ac:dyDescent="0.25">
      <c r="A25" s="44" t="s">
        <v>43</v>
      </c>
      <c r="B25" s="7"/>
      <c r="C25" s="7"/>
      <c r="D25" s="7">
        <v>28870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>
        <v>28870</v>
      </c>
    </row>
    <row r="26" spans="1:21" x14ac:dyDescent="0.25">
      <c r="A26" s="44" t="s">
        <v>38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17814</v>
      </c>
      <c r="Q26" s="7"/>
      <c r="R26" s="7"/>
      <c r="S26" s="7"/>
      <c r="T26" s="7"/>
      <c r="U26" s="7">
        <v>17814</v>
      </c>
    </row>
    <row r="27" spans="1:21" x14ac:dyDescent="0.25">
      <c r="A27" s="44" t="s">
        <v>80</v>
      </c>
      <c r="B27" s="7"/>
      <c r="C27" s="7"/>
      <c r="D27" s="7">
        <v>10536</v>
      </c>
      <c r="E27" s="7"/>
      <c r="F27" s="7"/>
      <c r="G27" s="7">
        <v>13297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v>23833</v>
      </c>
    </row>
    <row r="28" spans="1:21" x14ac:dyDescent="0.25">
      <c r="A28" s="44" t="s">
        <v>118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6059</v>
      </c>
      <c r="P28" s="7"/>
      <c r="Q28" s="7"/>
      <c r="R28" s="7"/>
      <c r="S28" s="7"/>
      <c r="T28" s="7"/>
      <c r="U28" s="7">
        <v>6059</v>
      </c>
    </row>
    <row r="29" spans="1:21" x14ac:dyDescent="0.25">
      <c r="A29" s="44" t="s">
        <v>97</v>
      </c>
      <c r="B29" s="7"/>
      <c r="C29" s="7">
        <v>3245</v>
      </c>
      <c r="D29" s="7"/>
      <c r="E29" s="7">
        <v>56570</v>
      </c>
      <c r="F29" s="7"/>
      <c r="G29" s="7"/>
      <c r="H29" s="7"/>
      <c r="I29" s="7"/>
      <c r="J29" s="7">
        <v>32175</v>
      </c>
      <c r="K29" s="7"/>
      <c r="L29" s="7">
        <v>24826</v>
      </c>
      <c r="M29" s="7"/>
      <c r="N29" s="7"/>
      <c r="O29" s="7"/>
      <c r="P29" s="7"/>
      <c r="Q29" s="7"/>
      <c r="R29" s="7"/>
      <c r="S29" s="7"/>
      <c r="T29" s="7"/>
      <c r="U29" s="7">
        <v>116816</v>
      </c>
    </row>
    <row r="30" spans="1:21" x14ac:dyDescent="0.25">
      <c r="A30" s="44" t="s">
        <v>25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>
        <v>2714</v>
      </c>
      <c r="R30" s="7"/>
      <c r="S30" s="7"/>
      <c r="T30" s="7"/>
      <c r="U30" s="7">
        <v>2714</v>
      </c>
    </row>
    <row r="31" spans="1:21" x14ac:dyDescent="0.25">
      <c r="A31" s="44" t="s">
        <v>64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3345</v>
      </c>
      <c r="S31" s="7"/>
      <c r="T31" s="7"/>
      <c r="U31" s="7">
        <v>3345</v>
      </c>
    </row>
    <row r="32" spans="1:21" x14ac:dyDescent="0.25">
      <c r="A32" s="44" t="s">
        <v>50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v>6342</v>
      </c>
      <c r="T32" s="7"/>
      <c r="U32" s="7">
        <v>6342</v>
      </c>
    </row>
    <row r="33" spans="1:21" x14ac:dyDescent="0.25">
      <c r="A33" s="44" t="s">
        <v>354</v>
      </c>
      <c r="B33" s="7">
        <v>18561</v>
      </c>
      <c r="C33" s="7">
        <v>19504</v>
      </c>
      <c r="D33" s="7">
        <v>115636</v>
      </c>
      <c r="E33" s="7">
        <v>56570</v>
      </c>
      <c r="F33" s="7">
        <v>1325</v>
      </c>
      <c r="G33" s="7">
        <v>47554</v>
      </c>
      <c r="H33" s="7">
        <v>111083</v>
      </c>
      <c r="I33" s="7">
        <v>4862</v>
      </c>
      <c r="J33" s="7">
        <v>46542</v>
      </c>
      <c r="K33" s="7">
        <v>4696</v>
      </c>
      <c r="L33" s="7">
        <v>72523</v>
      </c>
      <c r="M33" s="7">
        <v>37500</v>
      </c>
      <c r="N33" s="7">
        <v>10937</v>
      </c>
      <c r="O33" s="7">
        <v>6059</v>
      </c>
      <c r="P33" s="7">
        <v>52629</v>
      </c>
      <c r="Q33" s="7">
        <v>2714</v>
      </c>
      <c r="R33" s="7">
        <v>25463</v>
      </c>
      <c r="S33" s="7">
        <v>14927</v>
      </c>
      <c r="T33" s="7">
        <v>19659</v>
      </c>
      <c r="U33" s="7">
        <v>668744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1820-91CB-40BA-8B6D-91EDF0500816}">
  <sheetPr filterMode="1"/>
  <dimension ref="A1:I781"/>
  <sheetViews>
    <sheetView workbookViewId="0">
      <selection activeCell="E69" sqref="E69"/>
    </sheetView>
  </sheetViews>
  <sheetFormatPr defaultRowHeight="15" x14ac:dyDescent="0.25"/>
  <cols>
    <col min="1" max="1" width="14.42578125" bestFit="1" customWidth="1"/>
    <col min="2" max="2" width="35.42578125" bestFit="1" customWidth="1"/>
    <col min="3" max="3" width="12" bestFit="1" customWidth="1"/>
    <col min="5" max="5" width="41.140625" bestFit="1" customWidth="1"/>
    <col min="7" max="7" width="8.5703125" bestFit="1" customWidth="1"/>
    <col min="8" max="8" width="12.28515625" bestFit="1" customWidth="1"/>
  </cols>
  <sheetData>
    <row r="1" spans="1:9" ht="10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5" t="s">
        <v>7</v>
      </c>
    </row>
    <row r="2" spans="1:9" hidden="1" x14ac:dyDescent="0.25">
      <c r="A2" s="8" t="s">
        <v>17</v>
      </c>
      <c r="B2" s="8">
        <v>20102100901</v>
      </c>
      <c r="C2" s="8">
        <v>2100901</v>
      </c>
      <c r="D2" s="8">
        <v>201021009</v>
      </c>
      <c r="E2" s="8" t="s">
        <v>18</v>
      </c>
      <c r="F2" s="8">
        <v>531</v>
      </c>
      <c r="G2" s="8">
        <v>582</v>
      </c>
      <c r="H2" s="8" t="s">
        <v>16</v>
      </c>
      <c r="I2" s="8">
        <f>COUNTIF($B$2:$B$15477,B2)</f>
        <v>1</v>
      </c>
    </row>
    <row r="3" spans="1:9" hidden="1" x14ac:dyDescent="0.25">
      <c r="A3" s="8" t="s">
        <v>17</v>
      </c>
      <c r="B3" s="8">
        <v>20102100902</v>
      </c>
      <c r="C3" s="8">
        <v>2100902</v>
      </c>
      <c r="D3" s="8">
        <v>201021009</v>
      </c>
      <c r="E3" s="8" t="s">
        <v>18</v>
      </c>
      <c r="F3" s="8">
        <v>206</v>
      </c>
      <c r="G3" s="8">
        <v>209</v>
      </c>
      <c r="H3" s="8" t="s">
        <v>16</v>
      </c>
      <c r="I3" s="8">
        <f t="shared" ref="I3:I66" si="0">COUNTIF($B$2:$B$15477,B3)</f>
        <v>1</v>
      </c>
    </row>
    <row r="4" spans="1:9" hidden="1" x14ac:dyDescent="0.25">
      <c r="A4" s="8" t="s">
        <v>17</v>
      </c>
      <c r="B4" s="8">
        <v>20102100903</v>
      </c>
      <c r="C4" s="8">
        <v>2100903</v>
      </c>
      <c r="D4" s="8">
        <v>201021009</v>
      </c>
      <c r="E4" s="8" t="s">
        <v>18</v>
      </c>
      <c r="F4" s="8">
        <v>298</v>
      </c>
      <c r="G4" s="8">
        <v>310</v>
      </c>
      <c r="H4" s="8" t="s">
        <v>16</v>
      </c>
      <c r="I4" s="8">
        <f t="shared" si="0"/>
        <v>1</v>
      </c>
    </row>
    <row r="5" spans="1:9" hidden="1" x14ac:dyDescent="0.25">
      <c r="A5" s="8" t="s">
        <v>17</v>
      </c>
      <c r="B5" s="8">
        <v>20102100904</v>
      </c>
      <c r="C5" s="8">
        <v>2100904</v>
      </c>
      <c r="D5" s="8">
        <v>201021009</v>
      </c>
      <c r="E5" s="8" t="s">
        <v>18</v>
      </c>
      <c r="F5" s="8">
        <v>181</v>
      </c>
      <c r="G5" s="8">
        <v>195</v>
      </c>
      <c r="H5" s="8" t="s">
        <v>16</v>
      </c>
      <c r="I5" s="8">
        <f t="shared" si="0"/>
        <v>1</v>
      </c>
    </row>
    <row r="6" spans="1:9" hidden="1" x14ac:dyDescent="0.25">
      <c r="A6" s="8" t="s">
        <v>17</v>
      </c>
      <c r="B6" s="8">
        <v>20102100905</v>
      </c>
      <c r="C6" s="8">
        <v>2100905</v>
      </c>
      <c r="D6" s="8">
        <v>201021009</v>
      </c>
      <c r="E6" s="8" t="s">
        <v>18</v>
      </c>
      <c r="F6" s="8">
        <v>302</v>
      </c>
      <c r="G6" s="8">
        <v>331</v>
      </c>
      <c r="H6" s="8" t="s">
        <v>16</v>
      </c>
      <c r="I6" s="8">
        <f t="shared" si="0"/>
        <v>1</v>
      </c>
    </row>
    <row r="7" spans="1:9" hidden="1" x14ac:dyDescent="0.25">
      <c r="A7" s="8" t="s">
        <v>17</v>
      </c>
      <c r="B7" s="8">
        <v>20102100906</v>
      </c>
      <c r="C7" s="8">
        <v>2100906</v>
      </c>
      <c r="D7" s="8">
        <v>201021009</v>
      </c>
      <c r="E7" s="8" t="s">
        <v>18</v>
      </c>
      <c r="F7" s="8">
        <v>221</v>
      </c>
      <c r="G7" s="8">
        <v>242</v>
      </c>
      <c r="H7" s="8" t="s">
        <v>16</v>
      </c>
      <c r="I7" s="8">
        <f t="shared" si="0"/>
        <v>1</v>
      </c>
    </row>
    <row r="8" spans="1:9" hidden="1" x14ac:dyDescent="0.25">
      <c r="A8" s="8" t="s">
        <v>17</v>
      </c>
      <c r="B8" s="8">
        <v>20102100907</v>
      </c>
      <c r="C8" s="8">
        <v>2100907</v>
      </c>
      <c r="D8" s="8">
        <v>201021009</v>
      </c>
      <c r="E8" s="8" t="s">
        <v>18</v>
      </c>
      <c r="F8" s="8">
        <v>300</v>
      </c>
      <c r="G8" s="8">
        <v>304</v>
      </c>
      <c r="H8" s="8" t="s">
        <v>16</v>
      </c>
      <c r="I8" s="8">
        <f t="shared" si="0"/>
        <v>1</v>
      </c>
    </row>
    <row r="9" spans="1:9" hidden="1" x14ac:dyDescent="0.25">
      <c r="A9" s="8" t="s">
        <v>17</v>
      </c>
      <c r="B9" s="8">
        <v>20102100908</v>
      </c>
      <c r="C9" s="8">
        <v>2100908</v>
      </c>
      <c r="D9" s="8">
        <v>201021009</v>
      </c>
      <c r="E9" s="8" t="s">
        <v>18</v>
      </c>
      <c r="F9" s="8">
        <v>226</v>
      </c>
      <c r="G9" s="8">
        <v>248</v>
      </c>
      <c r="H9" s="8" t="s">
        <v>16</v>
      </c>
      <c r="I9" s="8">
        <f t="shared" si="0"/>
        <v>1</v>
      </c>
    </row>
    <row r="10" spans="1:9" hidden="1" x14ac:dyDescent="0.25">
      <c r="A10" s="8" t="s">
        <v>17</v>
      </c>
      <c r="B10" s="8">
        <v>20102100909</v>
      </c>
      <c r="C10" s="8">
        <v>2100909</v>
      </c>
      <c r="D10" s="8">
        <v>201021009</v>
      </c>
      <c r="E10" s="8" t="s">
        <v>18</v>
      </c>
      <c r="F10" s="8">
        <v>245</v>
      </c>
      <c r="G10" s="8">
        <v>269</v>
      </c>
      <c r="H10" s="8" t="s">
        <v>16</v>
      </c>
      <c r="I10" s="8">
        <f t="shared" si="0"/>
        <v>1</v>
      </c>
    </row>
    <row r="11" spans="1:9" hidden="1" x14ac:dyDescent="0.25">
      <c r="A11" s="8" t="s">
        <v>17</v>
      </c>
      <c r="B11" s="8">
        <v>20102100910</v>
      </c>
      <c r="C11" s="8">
        <v>2100910</v>
      </c>
      <c r="D11" s="8">
        <v>201021009</v>
      </c>
      <c r="E11" s="8" t="s">
        <v>18</v>
      </c>
      <c r="F11" s="8">
        <v>229</v>
      </c>
      <c r="G11" s="8">
        <v>251</v>
      </c>
      <c r="H11" s="8" t="s">
        <v>16</v>
      </c>
      <c r="I11" s="8">
        <f t="shared" si="0"/>
        <v>1</v>
      </c>
    </row>
    <row r="12" spans="1:9" hidden="1" x14ac:dyDescent="0.25">
      <c r="A12" s="8" t="s">
        <v>17</v>
      </c>
      <c r="B12" s="8">
        <v>20102100911</v>
      </c>
      <c r="C12" s="8">
        <v>2100911</v>
      </c>
      <c r="D12" s="8">
        <v>201021009</v>
      </c>
      <c r="E12" s="8" t="s">
        <v>18</v>
      </c>
      <c r="F12" s="8">
        <v>230</v>
      </c>
      <c r="G12" s="8">
        <v>252</v>
      </c>
      <c r="H12" s="8" t="s">
        <v>16</v>
      </c>
      <c r="I12" s="8">
        <f t="shared" si="0"/>
        <v>1</v>
      </c>
    </row>
    <row r="13" spans="1:9" hidden="1" x14ac:dyDescent="0.25">
      <c r="A13" s="8" t="s">
        <v>17</v>
      </c>
      <c r="B13" s="8">
        <v>20102100912</v>
      </c>
      <c r="C13" s="8">
        <v>2100912</v>
      </c>
      <c r="D13" s="8">
        <v>201021009</v>
      </c>
      <c r="E13" s="8" t="s">
        <v>18</v>
      </c>
      <c r="F13" s="8">
        <v>257</v>
      </c>
      <c r="G13" s="8">
        <v>253</v>
      </c>
      <c r="H13" s="8" t="s">
        <v>16</v>
      </c>
      <c r="I13" s="8">
        <f t="shared" si="0"/>
        <v>1</v>
      </c>
    </row>
    <row r="14" spans="1:9" hidden="1" x14ac:dyDescent="0.25">
      <c r="A14" s="8" t="s">
        <v>17</v>
      </c>
      <c r="B14" s="8">
        <v>20102100913</v>
      </c>
      <c r="C14" s="8">
        <v>2100913</v>
      </c>
      <c r="D14" s="8">
        <v>201021009</v>
      </c>
      <c r="E14" s="8" t="s">
        <v>18</v>
      </c>
      <c r="F14" s="8">
        <v>395</v>
      </c>
      <c r="G14" s="8">
        <v>427</v>
      </c>
      <c r="H14" s="8" t="s">
        <v>16</v>
      </c>
      <c r="I14" s="8">
        <f t="shared" si="0"/>
        <v>1</v>
      </c>
    </row>
    <row r="15" spans="1:9" hidden="1" x14ac:dyDescent="0.25">
      <c r="A15" s="8" t="s">
        <v>17</v>
      </c>
      <c r="B15" s="8">
        <v>20102100914</v>
      </c>
      <c r="C15" s="8">
        <v>2100914</v>
      </c>
      <c r="D15" s="8">
        <v>201021009</v>
      </c>
      <c r="E15" s="8" t="s">
        <v>18</v>
      </c>
      <c r="F15" s="8">
        <v>180</v>
      </c>
      <c r="G15" s="8">
        <v>196</v>
      </c>
      <c r="H15" s="8" t="s">
        <v>16</v>
      </c>
      <c r="I15" s="8">
        <f t="shared" si="0"/>
        <v>1</v>
      </c>
    </row>
    <row r="16" spans="1:9" hidden="1" x14ac:dyDescent="0.25">
      <c r="A16" s="8" t="s">
        <v>17</v>
      </c>
      <c r="B16" s="8">
        <v>20102100915</v>
      </c>
      <c r="C16" s="8">
        <v>2100915</v>
      </c>
      <c r="D16" s="8">
        <v>201021009</v>
      </c>
      <c r="E16" s="8" t="s">
        <v>18</v>
      </c>
      <c r="F16" s="8">
        <v>327</v>
      </c>
      <c r="G16" s="8">
        <v>359</v>
      </c>
      <c r="H16" s="8" t="s">
        <v>16</v>
      </c>
      <c r="I16" s="8">
        <f t="shared" si="0"/>
        <v>1</v>
      </c>
    </row>
    <row r="17" spans="1:9" hidden="1" x14ac:dyDescent="0.25">
      <c r="A17" s="8" t="s">
        <v>17</v>
      </c>
      <c r="B17" s="8">
        <v>20102100916</v>
      </c>
      <c r="C17" s="8">
        <v>2100916</v>
      </c>
      <c r="D17" s="8">
        <v>201021009</v>
      </c>
      <c r="E17" s="8" t="s">
        <v>18</v>
      </c>
      <c r="F17" s="8">
        <v>303</v>
      </c>
      <c r="G17" s="8">
        <v>332</v>
      </c>
      <c r="H17" s="8" t="s">
        <v>16</v>
      </c>
      <c r="I17" s="8">
        <f t="shared" si="0"/>
        <v>1</v>
      </c>
    </row>
    <row r="18" spans="1:9" hidden="1" x14ac:dyDescent="0.25">
      <c r="A18" s="8" t="s">
        <v>17</v>
      </c>
      <c r="B18" s="8">
        <v>20102100917</v>
      </c>
      <c r="C18" s="8">
        <v>2100917</v>
      </c>
      <c r="D18" s="8">
        <v>201021009</v>
      </c>
      <c r="E18" s="8" t="s">
        <v>18</v>
      </c>
      <c r="F18" s="8">
        <v>431</v>
      </c>
      <c r="G18" s="8">
        <v>473</v>
      </c>
      <c r="H18" s="8" t="s">
        <v>16</v>
      </c>
      <c r="I18" s="8">
        <f t="shared" si="0"/>
        <v>1</v>
      </c>
    </row>
    <row r="19" spans="1:9" hidden="1" x14ac:dyDescent="0.25">
      <c r="A19" s="8" t="s">
        <v>10</v>
      </c>
      <c r="B19" s="8">
        <v>20202103101</v>
      </c>
      <c r="C19" s="8">
        <v>2103101</v>
      </c>
      <c r="D19" s="8">
        <v>202021031</v>
      </c>
      <c r="E19" s="8" t="s">
        <v>11</v>
      </c>
      <c r="F19" s="8">
        <v>574</v>
      </c>
      <c r="G19" s="8">
        <v>630</v>
      </c>
      <c r="H19" s="8" t="s">
        <v>8</v>
      </c>
      <c r="I19" s="8">
        <f t="shared" si="0"/>
        <v>1</v>
      </c>
    </row>
    <row r="20" spans="1:9" hidden="1" x14ac:dyDescent="0.25">
      <c r="A20" s="8" t="s">
        <v>10</v>
      </c>
      <c r="B20" s="8">
        <v>20202103102</v>
      </c>
      <c r="C20" s="8">
        <v>2103102</v>
      </c>
      <c r="D20" s="8">
        <v>202021031</v>
      </c>
      <c r="E20" s="8" t="s">
        <v>11</v>
      </c>
      <c r="F20" s="8">
        <v>647</v>
      </c>
      <c r="G20" s="8">
        <v>710</v>
      </c>
      <c r="H20" s="8" t="s">
        <v>8</v>
      </c>
      <c r="I20" s="8">
        <f t="shared" si="0"/>
        <v>1</v>
      </c>
    </row>
    <row r="21" spans="1:9" hidden="1" x14ac:dyDescent="0.25">
      <c r="A21" s="8" t="s">
        <v>10</v>
      </c>
      <c r="B21" s="8">
        <v>20202103104</v>
      </c>
      <c r="C21" s="8">
        <v>2103104</v>
      </c>
      <c r="D21" s="8">
        <v>202021031</v>
      </c>
      <c r="E21" s="8" t="s">
        <v>11</v>
      </c>
      <c r="F21" s="8">
        <v>365</v>
      </c>
      <c r="G21" s="8">
        <v>336</v>
      </c>
      <c r="H21" s="8" t="s">
        <v>8</v>
      </c>
      <c r="I21" s="8">
        <f t="shared" si="0"/>
        <v>1</v>
      </c>
    </row>
    <row r="22" spans="1:9" hidden="1" x14ac:dyDescent="0.25">
      <c r="A22" s="8" t="s">
        <v>10</v>
      </c>
      <c r="B22" s="8">
        <v>20202103105</v>
      </c>
      <c r="C22" s="8">
        <v>2103105</v>
      </c>
      <c r="D22" s="8">
        <v>202021031</v>
      </c>
      <c r="E22" s="8" t="s">
        <v>11</v>
      </c>
      <c r="F22" s="8">
        <v>418</v>
      </c>
      <c r="G22" s="8">
        <v>459</v>
      </c>
      <c r="H22" s="8" t="s">
        <v>8</v>
      </c>
      <c r="I22" s="8">
        <f t="shared" si="0"/>
        <v>1</v>
      </c>
    </row>
    <row r="23" spans="1:9" hidden="1" x14ac:dyDescent="0.25">
      <c r="A23" s="8" t="s">
        <v>10</v>
      </c>
      <c r="B23" s="8">
        <v>20202103106</v>
      </c>
      <c r="C23" s="8">
        <v>2103106</v>
      </c>
      <c r="D23" s="8">
        <v>202021031</v>
      </c>
      <c r="E23" s="8" t="s">
        <v>11</v>
      </c>
      <c r="F23" s="8">
        <v>303</v>
      </c>
      <c r="G23" s="8">
        <v>332</v>
      </c>
      <c r="H23" s="8" t="s">
        <v>8</v>
      </c>
      <c r="I23" s="8">
        <f t="shared" si="0"/>
        <v>1</v>
      </c>
    </row>
    <row r="24" spans="1:9" hidden="1" x14ac:dyDescent="0.25">
      <c r="A24" s="8" t="s">
        <v>10</v>
      </c>
      <c r="B24" s="8">
        <v>20202103107</v>
      </c>
      <c r="C24" s="8">
        <v>2103107</v>
      </c>
      <c r="D24" s="8">
        <v>202021031</v>
      </c>
      <c r="E24" s="8" t="s">
        <v>11</v>
      </c>
      <c r="F24" s="8">
        <v>411</v>
      </c>
      <c r="G24" s="8">
        <v>435</v>
      </c>
      <c r="H24" s="8" t="s">
        <v>8</v>
      </c>
      <c r="I24" s="8">
        <f t="shared" si="0"/>
        <v>1</v>
      </c>
    </row>
    <row r="25" spans="1:9" hidden="1" x14ac:dyDescent="0.25">
      <c r="A25" s="8" t="s">
        <v>10</v>
      </c>
      <c r="B25" s="8">
        <v>20202103108</v>
      </c>
      <c r="C25" s="8">
        <v>2103108</v>
      </c>
      <c r="D25" s="8">
        <v>202021031</v>
      </c>
      <c r="E25" s="8" t="s">
        <v>11</v>
      </c>
      <c r="F25" s="8">
        <v>165</v>
      </c>
      <c r="G25" s="8">
        <v>128</v>
      </c>
      <c r="H25" s="8" t="s">
        <v>8</v>
      </c>
      <c r="I25" s="8">
        <f t="shared" si="0"/>
        <v>1</v>
      </c>
    </row>
    <row r="26" spans="1:9" hidden="1" x14ac:dyDescent="0.25">
      <c r="A26" s="8" t="s">
        <v>10</v>
      </c>
      <c r="B26" s="8">
        <v>20202103109</v>
      </c>
      <c r="C26" s="8">
        <v>2103109</v>
      </c>
      <c r="D26" s="8">
        <v>202021031</v>
      </c>
      <c r="E26" s="8" t="s">
        <v>11</v>
      </c>
      <c r="F26" s="8">
        <v>227</v>
      </c>
      <c r="G26" s="8">
        <v>249</v>
      </c>
      <c r="H26" s="8" t="s">
        <v>8</v>
      </c>
      <c r="I26" s="8">
        <f t="shared" si="0"/>
        <v>1</v>
      </c>
    </row>
    <row r="27" spans="1:9" hidden="1" x14ac:dyDescent="0.25">
      <c r="A27" s="8" t="s">
        <v>10</v>
      </c>
      <c r="B27" s="8">
        <v>20202103110</v>
      </c>
      <c r="C27" s="8">
        <v>2103110</v>
      </c>
      <c r="D27" s="8">
        <v>202021031</v>
      </c>
      <c r="E27" s="8" t="s">
        <v>11</v>
      </c>
      <c r="F27" s="8">
        <v>265</v>
      </c>
      <c r="G27" s="8">
        <v>291</v>
      </c>
      <c r="H27" s="8" t="s">
        <v>8</v>
      </c>
      <c r="I27" s="8">
        <f t="shared" si="0"/>
        <v>1</v>
      </c>
    </row>
    <row r="28" spans="1:9" hidden="1" x14ac:dyDescent="0.25">
      <c r="A28" s="8" t="s">
        <v>10</v>
      </c>
      <c r="B28" s="8">
        <v>20202103111</v>
      </c>
      <c r="C28" s="8">
        <v>2103111</v>
      </c>
      <c r="D28" s="8">
        <v>202021031</v>
      </c>
      <c r="E28" s="8" t="s">
        <v>11</v>
      </c>
      <c r="F28" s="8">
        <v>385</v>
      </c>
      <c r="G28" s="8">
        <v>406</v>
      </c>
      <c r="H28" s="8" t="s">
        <v>8</v>
      </c>
      <c r="I28" s="8">
        <f t="shared" si="0"/>
        <v>1</v>
      </c>
    </row>
    <row r="29" spans="1:9" hidden="1" x14ac:dyDescent="0.25">
      <c r="A29" s="8" t="s">
        <v>10</v>
      </c>
      <c r="B29" s="8">
        <v>20202103112</v>
      </c>
      <c r="C29" s="8">
        <v>2103112</v>
      </c>
      <c r="D29" s="8">
        <v>202021031</v>
      </c>
      <c r="E29" s="8" t="s">
        <v>11</v>
      </c>
      <c r="F29" s="8">
        <v>221</v>
      </c>
      <c r="G29" s="8">
        <v>242</v>
      </c>
      <c r="H29" s="8" t="s">
        <v>8</v>
      </c>
      <c r="I29" s="8">
        <f t="shared" si="0"/>
        <v>1</v>
      </c>
    </row>
    <row r="30" spans="1:9" hidden="1" x14ac:dyDescent="0.25">
      <c r="A30" s="8" t="s">
        <v>10</v>
      </c>
      <c r="B30" s="8">
        <v>20202103113</v>
      </c>
      <c r="C30" s="8">
        <v>2103113</v>
      </c>
      <c r="D30" s="8">
        <v>202021031</v>
      </c>
      <c r="E30" s="8" t="s">
        <v>11</v>
      </c>
      <c r="F30" s="8">
        <v>332</v>
      </c>
      <c r="G30" s="8">
        <v>364</v>
      </c>
      <c r="H30" s="8" t="s">
        <v>8</v>
      </c>
      <c r="I30" s="8">
        <f t="shared" si="0"/>
        <v>1</v>
      </c>
    </row>
    <row r="31" spans="1:9" hidden="1" x14ac:dyDescent="0.25">
      <c r="A31" s="8" t="s">
        <v>10</v>
      </c>
      <c r="B31" s="8">
        <v>20202103114</v>
      </c>
      <c r="C31" s="8">
        <v>2103114</v>
      </c>
      <c r="D31" s="8">
        <v>202021031</v>
      </c>
      <c r="E31" s="8" t="s">
        <v>11</v>
      </c>
      <c r="F31" s="8">
        <v>241</v>
      </c>
      <c r="G31" s="8">
        <v>264</v>
      </c>
      <c r="H31" s="8" t="s">
        <v>8</v>
      </c>
      <c r="I31" s="8">
        <f t="shared" si="0"/>
        <v>1</v>
      </c>
    </row>
    <row r="32" spans="1:9" hidden="1" x14ac:dyDescent="0.25">
      <c r="A32" s="8" t="s">
        <v>10</v>
      </c>
      <c r="B32" s="8">
        <v>20202103115</v>
      </c>
      <c r="C32" s="8">
        <v>2103115</v>
      </c>
      <c r="D32" s="8">
        <v>202021031</v>
      </c>
      <c r="E32" s="8" t="s">
        <v>11</v>
      </c>
      <c r="F32" s="8">
        <v>419</v>
      </c>
      <c r="G32" s="8">
        <v>443</v>
      </c>
      <c r="H32" s="8" t="s">
        <v>8</v>
      </c>
      <c r="I32" s="8">
        <f t="shared" si="0"/>
        <v>1</v>
      </c>
    </row>
    <row r="33" spans="1:9" hidden="1" x14ac:dyDescent="0.25">
      <c r="A33" s="8" t="s">
        <v>10</v>
      </c>
      <c r="B33" s="8">
        <v>20202103116</v>
      </c>
      <c r="C33" s="8">
        <v>2103116</v>
      </c>
      <c r="D33" s="8">
        <v>202021031</v>
      </c>
      <c r="E33" s="8" t="s">
        <v>11</v>
      </c>
      <c r="F33" s="8">
        <v>375</v>
      </c>
      <c r="G33" s="8">
        <v>411</v>
      </c>
      <c r="H33" s="8" t="s">
        <v>8</v>
      </c>
      <c r="I33" s="8">
        <f t="shared" si="0"/>
        <v>1</v>
      </c>
    </row>
    <row r="34" spans="1:9" hidden="1" x14ac:dyDescent="0.25">
      <c r="A34" s="8" t="s">
        <v>10</v>
      </c>
      <c r="B34" s="8">
        <v>20202103117</v>
      </c>
      <c r="C34" s="8">
        <v>2103117</v>
      </c>
      <c r="D34" s="8">
        <v>202021031</v>
      </c>
      <c r="E34" s="8" t="s">
        <v>11</v>
      </c>
      <c r="F34" s="8">
        <v>290</v>
      </c>
      <c r="G34" s="8">
        <v>318</v>
      </c>
      <c r="H34" s="8" t="s">
        <v>8</v>
      </c>
      <c r="I34" s="8">
        <f t="shared" si="0"/>
        <v>1</v>
      </c>
    </row>
    <row r="35" spans="1:9" hidden="1" x14ac:dyDescent="0.25">
      <c r="A35" s="8" t="s">
        <v>10</v>
      </c>
      <c r="B35" s="8">
        <v>20202103118</v>
      </c>
      <c r="C35" s="8">
        <v>2103118</v>
      </c>
      <c r="D35" s="8">
        <v>202021031</v>
      </c>
      <c r="E35" s="8" t="s">
        <v>11</v>
      </c>
      <c r="F35" s="8">
        <v>324</v>
      </c>
      <c r="G35" s="8">
        <v>355</v>
      </c>
      <c r="H35" s="8" t="s">
        <v>8</v>
      </c>
      <c r="I35" s="8">
        <f t="shared" si="0"/>
        <v>1</v>
      </c>
    </row>
    <row r="36" spans="1:9" hidden="1" x14ac:dyDescent="0.25">
      <c r="A36" s="8" t="s">
        <v>160</v>
      </c>
      <c r="B36" s="8">
        <v>20302104510</v>
      </c>
      <c r="C36" s="8">
        <v>2104510</v>
      </c>
      <c r="D36" s="8">
        <v>203021045</v>
      </c>
      <c r="E36" s="8" t="s">
        <v>161</v>
      </c>
      <c r="F36" s="8">
        <v>618</v>
      </c>
      <c r="G36" s="8">
        <v>646</v>
      </c>
      <c r="H36" t="s">
        <v>162</v>
      </c>
      <c r="I36" s="8">
        <f t="shared" si="0"/>
        <v>1</v>
      </c>
    </row>
    <row r="37" spans="1:9" hidden="1" x14ac:dyDescent="0.25">
      <c r="A37" s="8" t="s">
        <v>160</v>
      </c>
      <c r="B37" s="8">
        <v>20302104519</v>
      </c>
      <c r="C37" s="8">
        <v>2104519</v>
      </c>
      <c r="D37" s="8">
        <v>203021045</v>
      </c>
      <c r="E37" s="8" t="s">
        <v>161</v>
      </c>
      <c r="F37" s="8">
        <v>417</v>
      </c>
      <c r="G37" s="8">
        <v>457</v>
      </c>
      <c r="H37" t="s">
        <v>162</v>
      </c>
      <c r="I37" s="8">
        <f t="shared" si="0"/>
        <v>1</v>
      </c>
    </row>
    <row r="38" spans="1:9" hidden="1" x14ac:dyDescent="0.25">
      <c r="A38" s="8" t="s">
        <v>160</v>
      </c>
      <c r="B38" s="8">
        <v>20302104522</v>
      </c>
      <c r="C38" s="8">
        <v>2104522</v>
      </c>
      <c r="D38" s="8">
        <v>203021045</v>
      </c>
      <c r="E38" s="8" t="s">
        <v>161</v>
      </c>
      <c r="F38" s="8">
        <v>287</v>
      </c>
      <c r="G38" s="8">
        <v>315</v>
      </c>
      <c r="H38" t="s">
        <v>162</v>
      </c>
      <c r="I38" s="8">
        <f t="shared" si="0"/>
        <v>1</v>
      </c>
    </row>
    <row r="39" spans="1:9" hidden="1" x14ac:dyDescent="0.25">
      <c r="A39" s="8" t="s">
        <v>160</v>
      </c>
      <c r="B39" s="8">
        <v>20302104537</v>
      </c>
      <c r="C39" s="8">
        <v>2104537</v>
      </c>
      <c r="D39" s="8">
        <v>203021045</v>
      </c>
      <c r="E39" s="8" t="s">
        <v>161</v>
      </c>
      <c r="F39" s="8">
        <v>3</v>
      </c>
      <c r="G39" s="8">
        <v>2</v>
      </c>
      <c r="H39" t="s">
        <v>162</v>
      </c>
      <c r="I39" s="8">
        <f t="shared" si="0"/>
        <v>1</v>
      </c>
    </row>
    <row r="40" spans="1:9" hidden="1" x14ac:dyDescent="0.25">
      <c r="A40" s="8" t="s">
        <v>44</v>
      </c>
      <c r="B40" s="8">
        <v>20401106101</v>
      </c>
      <c r="C40" s="8">
        <v>2106101</v>
      </c>
      <c r="D40" s="8">
        <v>204011061</v>
      </c>
      <c r="E40" s="8" t="s">
        <v>46</v>
      </c>
      <c r="F40" s="8">
        <v>151</v>
      </c>
      <c r="G40" s="8">
        <v>166</v>
      </c>
      <c r="H40" s="8" t="s">
        <v>43</v>
      </c>
      <c r="I40" s="8">
        <f t="shared" si="0"/>
        <v>1</v>
      </c>
    </row>
    <row r="41" spans="1:9" hidden="1" x14ac:dyDescent="0.25">
      <c r="A41" s="8" t="s">
        <v>32</v>
      </c>
      <c r="B41" s="8">
        <v>20601110605</v>
      </c>
      <c r="C41" s="8">
        <v>2110605</v>
      </c>
      <c r="D41" s="8">
        <v>206011106</v>
      </c>
      <c r="E41" s="8" t="s">
        <v>49</v>
      </c>
      <c r="F41" s="8">
        <v>359</v>
      </c>
      <c r="G41" s="8">
        <v>394</v>
      </c>
      <c r="H41" s="8" t="s">
        <v>50</v>
      </c>
      <c r="I41" s="8">
        <f t="shared" si="0"/>
        <v>1</v>
      </c>
    </row>
    <row r="42" spans="1:9" hidden="1" x14ac:dyDescent="0.25">
      <c r="A42" s="8" t="s">
        <v>32</v>
      </c>
      <c r="B42" s="8">
        <v>20601110606</v>
      </c>
      <c r="C42" s="8">
        <v>2110606</v>
      </c>
      <c r="D42" s="8">
        <v>206011106</v>
      </c>
      <c r="E42" s="8" t="s">
        <v>49</v>
      </c>
      <c r="F42" s="8">
        <v>265</v>
      </c>
      <c r="G42" s="8">
        <v>291</v>
      </c>
      <c r="H42" s="8" t="s">
        <v>50</v>
      </c>
      <c r="I42" s="8">
        <f t="shared" si="0"/>
        <v>1</v>
      </c>
    </row>
    <row r="43" spans="1:9" hidden="1" x14ac:dyDescent="0.25">
      <c r="A43" s="8" t="s">
        <v>32</v>
      </c>
      <c r="B43" s="8">
        <v>20601110620</v>
      </c>
      <c r="C43" s="8">
        <v>2110620</v>
      </c>
      <c r="D43" s="8">
        <v>206011106</v>
      </c>
      <c r="E43" s="8" t="s">
        <v>49</v>
      </c>
      <c r="F43" s="8">
        <v>138</v>
      </c>
      <c r="G43" s="8">
        <v>151</v>
      </c>
      <c r="H43" s="8" t="s">
        <v>50</v>
      </c>
      <c r="I43" s="8">
        <f t="shared" si="0"/>
        <v>1</v>
      </c>
    </row>
    <row r="44" spans="1:9" hidden="1" x14ac:dyDescent="0.25">
      <c r="A44" s="8" t="s">
        <v>32</v>
      </c>
      <c r="B44" s="8">
        <v>20601110621</v>
      </c>
      <c r="C44" s="8">
        <v>2110621</v>
      </c>
      <c r="D44" s="8">
        <v>206011106</v>
      </c>
      <c r="E44" s="8" t="s">
        <v>49</v>
      </c>
      <c r="F44" s="8">
        <v>383</v>
      </c>
      <c r="G44" s="8">
        <v>420</v>
      </c>
      <c r="H44" s="8" t="s">
        <v>50</v>
      </c>
      <c r="I44" s="8">
        <f t="shared" si="0"/>
        <v>1</v>
      </c>
    </row>
    <row r="45" spans="1:9" hidden="1" x14ac:dyDescent="0.25">
      <c r="A45" s="8" t="s">
        <v>32</v>
      </c>
      <c r="B45" s="8">
        <v>20601110622</v>
      </c>
      <c r="C45" s="8">
        <v>2110622</v>
      </c>
      <c r="D45" s="8">
        <v>206011106</v>
      </c>
      <c r="E45" s="8" t="s">
        <v>49</v>
      </c>
      <c r="F45" s="8">
        <v>278</v>
      </c>
      <c r="G45" s="8">
        <v>305</v>
      </c>
      <c r="H45" s="8" t="s">
        <v>50</v>
      </c>
      <c r="I45" s="8">
        <f t="shared" si="0"/>
        <v>1</v>
      </c>
    </row>
    <row r="46" spans="1:9" hidden="1" x14ac:dyDescent="0.25">
      <c r="A46" s="8" t="s">
        <v>32</v>
      </c>
      <c r="B46" s="8">
        <v>20601110623</v>
      </c>
      <c r="C46" s="8">
        <v>2110623</v>
      </c>
      <c r="D46" s="8">
        <v>206011106</v>
      </c>
      <c r="E46" s="8" t="s">
        <v>49</v>
      </c>
      <c r="F46" s="8">
        <v>412</v>
      </c>
      <c r="G46" s="8">
        <v>452</v>
      </c>
      <c r="H46" s="8" t="s">
        <v>50</v>
      </c>
      <c r="I46" s="8">
        <f t="shared" si="0"/>
        <v>1</v>
      </c>
    </row>
    <row r="47" spans="1:9" hidden="1" x14ac:dyDescent="0.25">
      <c r="A47" s="8" t="s">
        <v>32</v>
      </c>
      <c r="B47" s="8">
        <v>20601110624</v>
      </c>
      <c r="C47" s="8">
        <v>2110624</v>
      </c>
      <c r="D47" s="8">
        <v>206011106</v>
      </c>
      <c r="E47" s="8" t="s">
        <v>49</v>
      </c>
      <c r="F47" s="8">
        <v>392</v>
      </c>
      <c r="G47" s="8">
        <v>430</v>
      </c>
      <c r="H47" s="8" t="s">
        <v>50</v>
      </c>
      <c r="I47" s="8">
        <f t="shared" si="0"/>
        <v>1</v>
      </c>
    </row>
    <row r="48" spans="1:9" hidden="1" x14ac:dyDescent="0.25">
      <c r="A48" s="8" t="s">
        <v>32</v>
      </c>
      <c r="B48" s="8">
        <v>20601110625</v>
      </c>
      <c r="C48" s="8">
        <v>2110625</v>
      </c>
      <c r="D48" s="8">
        <v>206011106</v>
      </c>
      <c r="E48" s="8" t="s">
        <v>49</v>
      </c>
      <c r="F48" s="8">
        <v>254</v>
      </c>
      <c r="G48" s="8">
        <v>279</v>
      </c>
      <c r="H48" s="8" t="s">
        <v>50</v>
      </c>
      <c r="I48" s="8">
        <f t="shared" si="0"/>
        <v>1</v>
      </c>
    </row>
    <row r="49" spans="1:9" hidden="1" x14ac:dyDescent="0.25">
      <c r="A49" s="8" t="s">
        <v>32</v>
      </c>
      <c r="B49" s="8">
        <v>20601110627</v>
      </c>
      <c r="C49" s="8">
        <v>2110627</v>
      </c>
      <c r="D49" s="8">
        <v>206011106</v>
      </c>
      <c r="E49" s="8" t="s">
        <v>49</v>
      </c>
      <c r="F49" s="8">
        <v>478</v>
      </c>
      <c r="G49" s="8">
        <v>524</v>
      </c>
      <c r="H49" s="8" t="s">
        <v>50</v>
      </c>
      <c r="I49" s="8">
        <f t="shared" si="0"/>
        <v>1</v>
      </c>
    </row>
    <row r="50" spans="1:9" hidden="1" x14ac:dyDescent="0.25">
      <c r="A50" s="8" t="s">
        <v>32</v>
      </c>
      <c r="B50" s="8">
        <v>20601110628</v>
      </c>
      <c r="C50" s="8">
        <v>2110628</v>
      </c>
      <c r="D50" s="8">
        <v>206011106</v>
      </c>
      <c r="E50" s="8" t="s">
        <v>49</v>
      </c>
      <c r="F50" s="8">
        <v>410</v>
      </c>
      <c r="G50" s="8">
        <v>450</v>
      </c>
      <c r="H50" s="8" t="s">
        <v>50</v>
      </c>
      <c r="I50" s="8">
        <f t="shared" si="0"/>
        <v>1</v>
      </c>
    </row>
    <row r="51" spans="1:9" hidden="1" x14ac:dyDescent="0.25">
      <c r="A51" t="s">
        <v>32</v>
      </c>
      <c r="B51">
        <v>20604112401</v>
      </c>
      <c r="C51">
        <v>2112401</v>
      </c>
      <c r="D51">
        <v>206041124</v>
      </c>
      <c r="E51" t="s">
        <v>34</v>
      </c>
      <c r="F51" s="7">
        <v>9</v>
      </c>
      <c r="G51" s="7">
        <v>10</v>
      </c>
      <c r="H51" t="s">
        <v>31</v>
      </c>
      <c r="I51" s="8">
        <f t="shared" si="0"/>
        <v>1</v>
      </c>
    </row>
    <row r="52" spans="1:9" hidden="1" x14ac:dyDescent="0.25">
      <c r="A52" t="s">
        <v>32</v>
      </c>
      <c r="B52">
        <v>20604112406</v>
      </c>
      <c r="C52">
        <v>2112406</v>
      </c>
      <c r="D52">
        <v>206041124</v>
      </c>
      <c r="E52" t="s">
        <v>34</v>
      </c>
      <c r="F52" s="7">
        <v>166</v>
      </c>
      <c r="G52" s="7">
        <v>182</v>
      </c>
      <c r="H52" t="s">
        <v>31</v>
      </c>
      <c r="I52" s="8">
        <f t="shared" si="0"/>
        <v>1</v>
      </c>
    </row>
    <row r="53" spans="1:9" hidden="1" x14ac:dyDescent="0.25">
      <c r="A53" t="s">
        <v>32</v>
      </c>
      <c r="B53">
        <v>20604112409</v>
      </c>
      <c r="C53">
        <v>2112409</v>
      </c>
      <c r="D53">
        <v>206041124</v>
      </c>
      <c r="E53" t="s">
        <v>34</v>
      </c>
      <c r="F53" s="7">
        <v>247</v>
      </c>
      <c r="G53" s="7">
        <v>271</v>
      </c>
      <c r="H53" t="s">
        <v>31</v>
      </c>
      <c r="I53" s="8">
        <f t="shared" si="0"/>
        <v>1</v>
      </c>
    </row>
    <row r="54" spans="1:9" hidden="1" x14ac:dyDescent="0.25">
      <c r="A54" t="s">
        <v>32</v>
      </c>
      <c r="B54">
        <v>20604112416</v>
      </c>
      <c r="C54">
        <v>2112416</v>
      </c>
      <c r="D54">
        <v>206041124</v>
      </c>
      <c r="E54" t="s">
        <v>34</v>
      </c>
      <c r="F54" s="7">
        <v>146</v>
      </c>
      <c r="G54" s="7">
        <v>160</v>
      </c>
      <c r="H54" t="s">
        <v>31</v>
      </c>
      <c r="I54" s="8">
        <f t="shared" si="0"/>
        <v>1</v>
      </c>
    </row>
    <row r="55" spans="1:9" hidden="1" x14ac:dyDescent="0.25">
      <c r="A55" t="s">
        <v>32</v>
      </c>
      <c r="B55">
        <v>20604112418</v>
      </c>
      <c r="C55">
        <v>2112418</v>
      </c>
      <c r="D55">
        <v>206041124</v>
      </c>
      <c r="E55" t="s">
        <v>34</v>
      </c>
      <c r="F55" s="7">
        <v>312</v>
      </c>
      <c r="G55" s="7">
        <v>342</v>
      </c>
      <c r="H55" t="s">
        <v>31</v>
      </c>
      <c r="I55" s="8">
        <f t="shared" si="0"/>
        <v>1</v>
      </c>
    </row>
    <row r="56" spans="1:9" hidden="1" x14ac:dyDescent="0.25">
      <c r="A56" t="s">
        <v>32</v>
      </c>
      <c r="B56">
        <v>20604112419</v>
      </c>
      <c r="C56">
        <v>2112419</v>
      </c>
      <c r="D56">
        <v>206041124</v>
      </c>
      <c r="E56" t="s">
        <v>34</v>
      </c>
      <c r="F56" s="7">
        <v>296</v>
      </c>
      <c r="G56" s="7">
        <v>325</v>
      </c>
      <c r="H56" t="s">
        <v>31</v>
      </c>
      <c r="I56" s="8">
        <f t="shared" si="0"/>
        <v>1</v>
      </c>
    </row>
    <row r="57" spans="1:9" hidden="1" x14ac:dyDescent="0.25">
      <c r="A57" t="s">
        <v>32</v>
      </c>
      <c r="B57">
        <v>20604112421</v>
      </c>
      <c r="C57">
        <v>2112421</v>
      </c>
      <c r="D57">
        <v>206041124</v>
      </c>
      <c r="E57" t="s">
        <v>34</v>
      </c>
      <c r="F57" s="7">
        <v>2</v>
      </c>
      <c r="G57" s="7">
        <v>2</v>
      </c>
      <c r="H57" t="s">
        <v>31</v>
      </c>
      <c r="I57" s="8">
        <f t="shared" si="0"/>
        <v>1</v>
      </c>
    </row>
    <row r="58" spans="1:9" hidden="1" x14ac:dyDescent="0.25">
      <c r="A58" t="s">
        <v>32</v>
      </c>
      <c r="B58">
        <v>20604112422</v>
      </c>
      <c r="C58">
        <v>2112422</v>
      </c>
      <c r="D58">
        <v>206041124</v>
      </c>
      <c r="E58" t="s">
        <v>34</v>
      </c>
      <c r="F58" s="7">
        <v>291</v>
      </c>
      <c r="G58" s="7">
        <v>319</v>
      </c>
      <c r="H58" t="s">
        <v>31</v>
      </c>
      <c r="I58" s="8">
        <f t="shared" si="0"/>
        <v>1</v>
      </c>
    </row>
    <row r="59" spans="1:9" x14ac:dyDescent="0.25">
      <c r="A59" t="s">
        <v>32</v>
      </c>
      <c r="B59" s="13">
        <v>20604150602</v>
      </c>
      <c r="C59">
        <v>2150602</v>
      </c>
      <c r="D59">
        <v>206041506</v>
      </c>
      <c r="E59" t="s">
        <v>35</v>
      </c>
      <c r="F59" s="7">
        <v>211</v>
      </c>
      <c r="G59" s="7">
        <v>231</v>
      </c>
      <c r="H59" t="s">
        <v>31</v>
      </c>
      <c r="I59" s="8">
        <f t="shared" si="0"/>
        <v>1</v>
      </c>
    </row>
    <row r="60" spans="1:9" x14ac:dyDescent="0.25">
      <c r="A60" t="s">
        <v>32</v>
      </c>
      <c r="B60" s="13">
        <v>20604150607</v>
      </c>
      <c r="C60">
        <v>2150607</v>
      </c>
      <c r="D60">
        <v>206041506</v>
      </c>
      <c r="E60" t="s">
        <v>35</v>
      </c>
      <c r="F60" s="7">
        <v>277</v>
      </c>
      <c r="G60" s="7">
        <v>304</v>
      </c>
      <c r="H60" t="s">
        <v>31</v>
      </c>
      <c r="I60" s="8">
        <f t="shared" si="0"/>
        <v>1</v>
      </c>
    </row>
    <row r="61" spans="1:9" x14ac:dyDescent="0.25">
      <c r="A61" t="s">
        <v>32</v>
      </c>
      <c r="B61" s="13">
        <v>20604150608</v>
      </c>
      <c r="C61">
        <v>2150608</v>
      </c>
      <c r="D61">
        <v>206041506</v>
      </c>
      <c r="E61" t="s">
        <v>35</v>
      </c>
      <c r="F61" s="7">
        <v>288</v>
      </c>
      <c r="G61" s="7">
        <v>316</v>
      </c>
      <c r="H61" t="s">
        <v>31</v>
      </c>
      <c r="I61" s="8">
        <f t="shared" si="0"/>
        <v>1</v>
      </c>
    </row>
    <row r="62" spans="1:9" x14ac:dyDescent="0.25">
      <c r="A62" t="s">
        <v>32</v>
      </c>
      <c r="B62" s="13">
        <v>20604150613</v>
      </c>
      <c r="C62">
        <v>2150613</v>
      </c>
      <c r="D62">
        <v>206041506</v>
      </c>
      <c r="E62" t="s">
        <v>35</v>
      </c>
      <c r="F62" s="18">
        <v>154</v>
      </c>
      <c r="G62" s="18">
        <v>169</v>
      </c>
      <c r="H62" t="s">
        <v>31</v>
      </c>
      <c r="I62" s="8">
        <f t="shared" si="0"/>
        <v>1</v>
      </c>
    </row>
    <row r="63" spans="1:9" x14ac:dyDescent="0.25">
      <c r="A63" t="s">
        <v>32</v>
      </c>
      <c r="B63" s="13">
        <v>20604150615</v>
      </c>
      <c r="C63">
        <v>2150615</v>
      </c>
      <c r="D63">
        <v>206041506</v>
      </c>
      <c r="E63" t="s">
        <v>35</v>
      </c>
      <c r="F63" s="7">
        <v>262</v>
      </c>
      <c r="G63" s="7">
        <v>287</v>
      </c>
      <c r="H63" t="s">
        <v>31</v>
      </c>
      <c r="I63" s="8">
        <f t="shared" si="0"/>
        <v>1</v>
      </c>
    </row>
    <row r="64" spans="1:9" x14ac:dyDescent="0.25">
      <c r="A64" t="s">
        <v>32</v>
      </c>
      <c r="B64" s="13">
        <v>20604150616</v>
      </c>
      <c r="C64">
        <v>2150616</v>
      </c>
      <c r="D64">
        <v>206041506</v>
      </c>
      <c r="E64" t="s">
        <v>35</v>
      </c>
      <c r="F64" s="7">
        <v>109</v>
      </c>
      <c r="G64" s="7">
        <v>120</v>
      </c>
      <c r="H64" t="s">
        <v>31</v>
      </c>
      <c r="I64" s="8">
        <f t="shared" si="0"/>
        <v>1</v>
      </c>
    </row>
    <row r="65" spans="1:9" x14ac:dyDescent="0.25">
      <c r="A65" t="s">
        <v>32</v>
      </c>
      <c r="B65" s="13">
        <v>20604150621</v>
      </c>
      <c r="C65">
        <v>2150621</v>
      </c>
      <c r="D65">
        <v>206041506</v>
      </c>
      <c r="E65" t="s">
        <v>35</v>
      </c>
      <c r="F65" s="7">
        <v>232</v>
      </c>
      <c r="G65" s="7">
        <v>254</v>
      </c>
      <c r="H65" t="s">
        <v>31</v>
      </c>
      <c r="I65" s="8">
        <f t="shared" si="0"/>
        <v>1</v>
      </c>
    </row>
    <row r="66" spans="1:9" x14ac:dyDescent="0.25">
      <c r="A66" t="s">
        <v>32</v>
      </c>
      <c r="B66" s="13">
        <v>20604150624</v>
      </c>
      <c r="C66">
        <v>2150624</v>
      </c>
      <c r="D66">
        <v>206041506</v>
      </c>
      <c r="E66" t="s">
        <v>35</v>
      </c>
      <c r="F66" s="7">
        <v>316</v>
      </c>
      <c r="G66" s="7">
        <v>347</v>
      </c>
      <c r="H66" t="s">
        <v>31</v>
      </c>
      <c r="I66" s="8">
        <f t="shared" si="0"/>
        <v>1</v>
      </c>
    </row>
    <row r="67" spans="1:9" x14ac:dyDescent="0.25">
      <c r="A67" t="s">
        <v>32</v>
      </c>
      <c r="B67" s="13">
        <v>20604150626</v>
      </c>
      <c r="C67">
        <v>2150626</v>
      </c>
      <c r="D67">
        <v>206041506</v>
      </c>
      <c r="E67" t="s">
        <v>35</v>
      </c>
      <c r="F67" s="7">
        <v>437</v>
      </c>
      <c r="G67" s="7">
        <v>479</v>
      </c>
      <c r="H67" t="s">
        <v>31</v>
      </c>
      <c r="I67" s="8">
        <f t="shared" ref="I67:I130" si="1">COUNTIF($B$2:$B$15477,B67)</f>
        <v>1</v>
      </c>
    </row>
    <row r="68" spans="1:9" x14ac:dyDescent="0.25">
      <c r="A68" t="s">
        <v>32</v>
      </c>
      <c r="B68" s="13">
        <v>20604150627</v>
      </c>
      <c r="C68">
        <v>2150627</v>
      </c>
      <c r="D68">
        <v>206041506</v>
      </c>
      <c r="E68" t="s">
        <v>35</v>
      </c>
      <c r="F68" s="7">
        <v>179</v>
      </c>
      <c r="G68" s="7">
        <v>196</v>
      </c>
      <c r="H68" t="s">
        <v>31</v>
      </c>
      <c r="I68" s="8">
        <f t="shared" si="1"/>
        <v>1</v>
      </c>
    </row>
    <row r="69" spans="1:9" x14ac:dyDescent="0.25">
      <c r="A69" t="s">
        <v>32</v>
      </c>
      <c r="B69" s="13">
        <v>20604150628</v>
      </c>
      <c r="C69">
        <v>2150628</v>
      </c>
      <c r="D69">
        <v>206041506</v>
      </c>
      <c r="E69" t="s">
        <v>35</v>
      </c>
      <c r="F69" s="18">
        <v>244</v>
      </c>
      <c r="G69" s="18">
        <v>267</v>
      </c>
      <c r="H69" t="s">
        <v>31</v>
      </c>
      <c r="I69" s="8">
        <f t="shared" si="1"/>
        <v>1</v>
      </c>
    </row>
    <row r="70" spans="1:9" x14ac:dyDescent="0.25">
      <c r="A70" t="s">
        <v>32</v>
      </c>
      <c r="B70" s="13">
        <v>20604150629</v>
      </c>
      <c r="C70">
        <v>2150629</v>
      </c>
      <c r="D70">
        <v>206041506</v>
      </c>
      <c r="E70" t="s">
        <v>35</v>
      </c>
      <c r="F70" s="7">
        <v>163</v>
      </c>
      <c r="G70" s="7">
        <v>179</v>
      </c>
      <c r="H70" t="s">
        <v>31</v>
      </c>
      <c r="I70" s="8">
        <f t="shared" si="1"/>
        <v>1</v>
      </c>
    </row>
    <row r="71" spans="1:9" x14ac:dyDescent="0.25">
      <c r="A71" t="s">
        <v>32</v>
      </c>
      <c r="B71" s="13">
        <v>20604150630</v>
      </c>
      <c r="C71">
        <v>2150630</v>
      </c>
      <c r="D71">
        <v>206041506</v>
      </c>
      <c r="E71" t="s">
        <v>35</v>
      </c>
      <c r="F71" s="18">
        <v>114</v>
      </c>
      <c r="G71" s="18">
        <v>125</v>
      </c>
      <c r="H71" t="s">
        <v>31</v>
      </c>
      <c r="I71" s="8">
        <f t="shared" si="1"/>
        <v>1</v>
      </c>
    </row>
    <row r="72" spans="1:9" x14ac:dyDescent="0.25">
      <c r="A72" t="s">
        <v>32</v>
      </c>
      <c r="B72" s="13">
        <v>20604150631</v>
      </c>
      <c r="C72">
        <v>2150631</v>
      </c>
      <c r="D72">
        <v>206041506</v>
      </c>
      <c r="E72" t="s">
        <v>35</v>
      </c>
      <c r="F72" s="18">
        <v>122</v>
      </c>
      <c r="G72" s="18">
        <v>134</v>
      </c>
      <c r="H72" t="s">
        <v>31</v>
      </c>
      <c r="I72" s="8">
        <f t="shared" si="1"/>
        <v>1</v>
      </c>
    </row>
    <row r="73" spans="1:9" x14ac:dyDescent="0.25">
      <c r="A73" t="s">
        <v>32</v>
      </c>
      <c r="B73" s="13">
        <v>20604150632</v>
      </c>
      <c r="C73">
        <v>2150632</v>
      </c>
      <c r="D73">
        <v>206041506</v>
      </c>
      <c r="E73" t="s">
        <v>35</v>
      </c>
      <c r="F73" s="7">
        <v>0</v>
      </c>
      <c r="G73" s="7">
        <v>0</v>
      </c>
      <c r="H73" t="s">
        <v>31</v>
      </c>
      <c r="I73" s="8">
        <f t="shared" si="1"/>
        <v>1</v>
      </c>
    </row>
    <row r="74" spans="1:9" x14ac:dyDescent="0.25">
      <c r="A74" t="s">
        <v>32</v>
      </c>
      <c r="B74" s="13">
        <v>20604150638</v>
      </c>
      <c r="C74">
        <v>2150638</v>
      </c>
      <c r="D74">
        <v>206041506</v>
      </c>
      <c r="E74" t="s">
        <v>35</v>
      </c>
      <c r="F74" s="7">
        <v>241</v>
      </c>
      <c r="G74" s="7">
        <v>264</v>
      </c>
      <c r="H74" t="s">
        <v>31</v>
      </c>
      <c r="I74" s="8">
        <f t="shared" si="1"/>
        <v>1</v>
      </c>
    </row>
    <row r="75" spans="1:9" hidden="1" x14ac:dyDescent="0.25">
      <c r="A75" t="s">
        <v>32</v>
      </c>
      <c r="B75">
        <v>20607114301</v>
      </c>
      <c r="C75">
        <v>2114301</v>
      </c>
      <c r="D75">
        <v>206071143</v>
      </c>
      <c r="E75" t="s">
        <v>52</v>
      </c>
      <c r="F75" s="7">
        <v>386</v>
      </c>
      <c r="G75" s="7">
        <v>423</v>
      </c>
      <c r="H75" s="8" t="s">
        <v>50</v>
      </c>
      <c r="I75" s="8">
        <f t="shared" si="1"/>
        <v>1</v>
      </c>
    </row>
    <row r="76" spans="1:9" hidden="1" x14ac:dyDescent="0.25">
      <c r="A76" t="s">
        <v>32</v>
      </c>
      <c r="B76">
        <v>20607114302</v>
      </c>
      <c r="C76">
        <v>2114302</v>
      </c>
      <c r="D76">
        <v>206071143</v>
      </c>
      <c r="E76" t="s">
        <v>52</v>
      </c>
      <c r="F76" s="7">
        <v>255</v>
      </c>
      <c r="G76" s="7">
        <v>280</v>
      </c>
      <c r="H76" s="8" t="s">
        <v>50</v>
      </c>
      <c r="I76" s="8">
        <f t="shared" si="1"/>
        <v>1</v>
      </c>
    </row>
    <row r="77" spans="1:9" hidden="1" x14ac:dyDescent="0.25">
      <c r="A77" t="s">
        <v>32</v>
      </c>
      <c r="B77">
        <v>20607114303</v>
      </c>
      <c r="C77">
        <v>2114303</v>
      </c>
      <c r="D77">
        <v>206071143</v>
      </c>
      <c r="E77" t="s">
        <v>52</v>
      </c>
      <c r="F77" s="7">
        <v>364</v>
      </c>
      <c r="G77" s="7">
        <v>399</v>
      </c>
      <c r="H77" s="8" t="s">
        <v>50</v>
      </c>
      <c r="I77" s="8">
        <f t="shared" si="1"/>
        <v>1</v>
      </c>
    </row>
    <row r="78" spans="1:9" hidden="1" x14ac:dyDescent="0.25">
      <c r="A78" t="s">
        <v>32</v>
      </c>
      <c r="B78">
        <v>20607114304</v>
      </c>
      <c r="C78">
        <v>2114304</v>
      </c>
      <c r="D78">
        <v>206071143</v>
      </c>
      <c r="E78" t="s">
        <v>52</v>
      </c>
      <c r="F78" s="7">
        <v>224</v>
      </c>
      <c r="G78" s="7">
        <v>246</v>
      </c>
      <c r="H78" s="8" t="s">
        <v>50</v>
      </c>
      <c r="I78" s="8">
        <f t="shared" si="1"/>
        <v>1</v>
      </c>
    </row>
    <row r="79" spans="1:9" hidden="1" x14ac:dyDescent="0.25">
      <c r="A79" t="s">
        <v>32</v>
      </c>
      <c r="B79">
        <v>20607114305</v>
      </c>
      <c r="C79">
        <v>2114305</v>
      </c>
      <c r="D79">
        <v>206071143</v>
      </c>
      <c r="E79" t="s">
        <v>52</v>
      </c>
      <c r="F79" s="7">
        <v>395</v>
      </c>
      <c r="G79" s="7">
        <v>433</v>
      </c>
      <c r="H79" s="8" t="s">
        <v>50</v>
      </c>
      <c r="I79" s="8">
        <f t="shared" si="1"/>
        <v>1</v>
      </c>
    </row>
    <row r="80" spans="1:9" hidden="1" x14ac:dyDescent="0.25">
      <c r="A80" t="s">
        <v>32</v>
      </c>
      <c r="B80">
        <v>20607114306</v>
      </c>
      <c r="C80">
        <v>2114306</v>
      </c>
      <c r="D80">
        <v>206071143</v>
      </c>
      <c r="E80" t="s">
        <v>52</v>
      </c>
      <c r="F80" s="7">
        <v>399</v>
      </c>
      <c r="G80" s="7">
        <v>438</v>
      </c>
      <c r="H80" s="8" t="s">
        <v>50</v>
      </c>
      <c r="I80" s="8">
        <f t="shared" si="1"/>
        <v>1</v>
      </c>
    </row>
    <row r="81" spans="1:9" hidden="1" x14ac:dyDescent="0.25">
      <c r="A81" t="s">
        <v>32</v>
      </c>
      <c r="B81">
        <v>20607114307</v>
      </c>
      <c r="C81">
        <v>2114307</v>
      </c>
      <c r="D81">
        <v>206071143</v>
      </c>
      <c r="E81" t="s">
        <v>52</v>
      </c>
      <c r="F81" s="7">
        <v>440</v>
      </c>
      <c r="G81" s="7">
        <v>483</v>
      </c>
      <c r="H81" s="8" t="s">
        <v>50</v>
      </c>
      <c r="I81" s="8">
        <f t="shared" si="1"/>
        <v>1</v>
      </c>
    </row>
    <row r="82" spans="1:9" hidden="1" x14ac:dyDescent="0.25">
      <c r="A82" t="s">
        <v>32</v>
      </c>
      <c r="B82">
        <v>20607114308</v>
      </c>
      <c r="C82">
        <v>2114308</v>
      </c>
      <c r="D82">
        <v>206071143</v>
      </c>
      <c r="E82" t="s">
        <v>52</v>
      </c>
      <c r="F82" s="7">
        <v>510</v>
      </c>
      <c r="G82" s="7">
        <v>559</v>
      </c>
      <c r="H82" s="8" t="s">
        <v>50</v>
      </c>
      <c r="I82" s="8">
        <f t="shared" si="1"/>
        <v>1</v>
      </c>
    </row>
    <row r="83" spans="1:9" hidden="1" x14ac:dyDescent="0.25">
      <c r="A83" s="8" t="s">
        <v>32</v>
      </c>
      <c r="B83" s="8">
        <v>20607114501</v>
      </c>
      <c r="C83" s="8">
        <v>2114501</v>
      </c>
      <c r="D83" s="8">
        <v>206071145</v>
      </c>
      <c r="E83" s="8" t="s">
        <v>71</v>
      </c>
      <c r="F83" s="8">
        <v>352</v>
      </c>
      <c r="G83" s="8">
        <v>386</v>
      </c>
      <c r="H83" s="8" t="s">
        <v>72</v>
      </c>
      <c r="I83" s="8">
        <f t="shared" si="1"/>
        <v>1</v>
      </c>
    </row>
    <row r="84" spans="1:9" hidden="1" x14ac:dyDescent="0.25">
      <c r="A84" s="8" t="s">
        <v>32</v>
      </c>
      <c r="B84" s="8">
        <v>20607114502</v>
      </c>
      <c r="C84" s="8">
        <v>2114502</v>
      </c>
      <c r="D84" s="8">
        <v>206071145</v>
      </c>
      <c r="E84" s="8" t="s">
        <v>71</v>
      </c>
      <c r="F84" s="8">
        <v>405</v>
      </c>
      <c r="G84" s="8">
        <v>444</v>
      </c>
      <c r="H84" s="8" t="s">
        <v>72</v>
      </c>
      <c r="I84" s="8">
        <f t="shared" si="1"/>
        <v>1</v>
      </c>
    </row>
    <row r="85" spans="1:9" hidden="1" x14ac:dyDescent="0.25">
      <c r="A85" s="8" t="s">
        <v>32</v>
      </c>
      <c r="B85" s="8">
        <v>20607114503</v>
      </c>
      <c r="C85" s="8">
        <v>2114503</v>
      </c>
      <c r="D85" s="8">
        <v>206071145</v>
      </c>
      <c r="E85" s="8" t="s">
        <v>71</v>
      </c>
      <c r="F85" s="8">
        <v>366</v>
      </c>
      <c r="G85" s="8">
        <v>401</v>
      </c>
      <c r="H85" s="8" t="s">
        <v>72</v>
      </c>
      <c r="I85" s="8">
        <f t="shared" si="1"/>
        <v>1</v>
      </c>
    </row>
    <row r="86" spans="1:9" hidden="1" x14ac:dyDescent="0.25">
      <c r="A86" s="8" t="s">
        <v>32</v>
      </c>
      <c r="B86" s="8">
        <v>20607114504</v>
      </c>
      <c r="C86" s="8">
        <v>2114504</v>
      </c>
      <c r="D86" s="8">
        <v>206071145</v>
      </c>
      <c r="E86" s="8" t="s">
        <v>71</v>
      </c>
      <c r="F86" s="8">
        <v>256</v>
      </c>
      <c r="G86" s="8">
        <v>281</v>
      </c>
      <c r="H86" s="8" t="s">
        <v>72</v>
      </c>
      <c r="I86" s="8">
        <f t="shared" si="1"/>
        <v>1</v>
      </c>
    </row>
    <row r="87" spans="1:9" hidden="1" x14ac:dyDescent="0.25">
      <c r="A87" s="8" t="s">
        <v>32</v>
      </c>
      <c r="B87" s="8">
        <v>20607114505</v>
      </c>
      <c r="C87" s="8">
        <v>2114505</v>
      </c>
      <c r="D87" s="8">
        <v>206071145</v>
      </c>
      <c r="E87" s="8" t="s">
        <v>71</v>
      </c>
      <c r="F87" s="8">
        <v>363</v>
      </c>
      <c r="G87" s="8">
        <v>398</v>
      </c>
      <c r="H87" s="8" t="s">
        <v>72</v>
      </c>
      <c r="I87" s="8">
        <f t="shared" si="1"/>
        <v>1</v>
      </c>
    </row>
    <row r="88" spans="1:9" hidden="1" x14ac:dyDescent="0.25">
      <c r="A88" s="8" t="s">
        <v>32</v>
      </c>
      <c r="B88" s="8">
        <v>20607114506</v>
      </c>
      <c r="C88" s="8">
        <v>2114506</v>
      </c>
      <c r="D88" s="8">
        <v>206071145</v>
      </c>
      <c r="E88" s="8" t="s">
        <v>71</v>
      </c>
      <c r="F88" s="8">
        <v>439</v>
      </c>
      <c r="G88" s="8">
        <v>482</v>
      </c>
      <c r="H88" s="8" t="s">
        <v>72</v>
      </c>
      <c r="I88" s="8">
        <f t="shared" si="1"/>
        <v>1</v>
      </c>
    </row>
    <row r="89" spans="1:9" hidden="1" x14ac:dyDescent="0.25">
      <c r="A89" s="8" t="s">
        <v>32</v>
      </c>
      <c r="B89" s="8">
        <v>20607114507</v>
      </c>
      <c r="C89" s="8">
        <v>2114507</v>
      </c>
      <c r="D89" s="8">
        <v>206071145</v>
      </c>
      <c r="E89" s="8" t="s">
        <v>71</v>
      </c>
      <c r="F89" s="8">
        <v>235</v>
      </c>
      <c r="G89" s="8">
        <v>258</v>
      </c>
      <c r="H89" s="8" t="s">
        <v>72</v>
      </c>
      <c r="I89" s="8">
        <f t="shared" si="1"/>
        <v>1</v>
      </c>
    </row>
    <row r="90" spans="1:9" hidden="1" x14ac:dyDescent="0.25">
      <c r="A90" s="8" t="s">
        <v>32</v>
      </c>
      <c r="B90" s="8">
        <v>20607114518</v>
      </c>
      <c r="C90" s="8">
        <v>2114518</v>
      </c>
      <c r="D90" s="8">
        <v>206071145</v>
      </c>
      <c r="E90" s="8" t="s">
        <v>71</v>
      </c>
      <c r="F90" s="8">
        <v>257</v>
      </c>
      <c r="G90" s="8">
        <v>282</v>
      </c>
      <c r="H90" s="8" t="s">
        <v>72</v>
      </c>
      <c r="I90" s="8">
        <f t="shared" si="1"/>
        <v>1</v>
      </c>
    </row>
    <row r="91" spans="1:9" hidden="1" x14ac:dyDescent="0.25">
      <c r="A91" s="8" t="s">
        <v>32</v>
      </c>
      <c r="B91" s="8">
        <v>20607114519</v>
      </c>
      <c r="C91" s="8">
        <v>2114519</v>
      </c>
      <c r="D91" s="8">
        <v>206071145</v>
      </c>
      <c r="E91" s="8" t="s">
        <v>71</v>
      </c>
      <c r="F91" s="8">
        <v>271</v>
      </c>
      <c r="G91" s="8">
        <v>297</v>
      </c>
      <c r="H91" s="8" t="s">
        <v>72</v>
      </c>
      <c r="I91" s="8">
        <f t="shared" si="1"/>
        <v>1</v>
      </c>
    </row>
    <row r="92" spans="1:9" hidden="1" x14ac:dyDescent="0.25">
      <c r="A92" s="8" t="s">
        <v>32</v>
      </c>
      <c r="B92" s="8">
        <v>20607114522</v>
      </c>
      <c r="C92" s="8">
        <v>2114522</v>
      </c>
      <c r="D92" s="8">
        <v>206071145</v>
      </c>
      <c r="E92" s="8" t="s">
        <v>71</v>
      </c>
      <c r="F92" s="8">
        <v>516</v>
      </c>
      <c r="G92" s="8">
        <v>566</v>
      </c>
      <c r="H92" s="8" t="s">
        <v>72</v>
      </c>
      <c r="I92" s="8">
        <f t="shared" si="1"/>
        <v>1</v>
      </c>
    </row>
    <row r="93" spans="1:9" hidden="1" x14ac:dyDescent="0.25">
      <c r="A93" s="8" t="s">
        <v>32</v>
      </c>
      <c r="B93" s="8">
        <v>20607114523</v>
      </c>
      <c r="C93" s="8">
        <v>2114523</v>
      </c>
      <c r="D93" s="8">
        <v>206071145</v>
      </c>
      <c r="E93" s="8" t="s">
        <v>71</v>
      </c>
      <c r="F93" s="8">
        <v>305</v>
      </c>
      <c r="G93" s="8">
        <v>335</v>
      </c>
      <c r="H93" s="8" t="s">
        <v>72</v>
      </c>
      <c r="I93" s="8">
        <f t="shared" si="1"/>
        <v>1</v>
      </c>
    </row>
    <row r="94" spans="1:9" hidden="1" x14ac:dyDescent="0.25">
      <c r="A94" t="s">
        <v>136</v>
      </c>
      <c r="B94">
        <v>20801117201</v>
      </c>
      <c r="C94">
        <v>2117201</v>
      </c>
      <c r="D94">
        <v>208011172</v>
      </c>
      <c r="E94" t="s">
        <v>146</v>
      </c>
      <c r="F94" s="7">
        <v>387</v>
      </c>
      <c r="G94" s="7">
        <v>425</v>
      </c>
      <c r="H94" t="s">
        <v>143</v>
      </c>
      <c r="I94" s="8">
        <f t="shared" si="1"/>
        <v>1</v>
      </c>
    </row>
    <row r="95" spans="1:9" hidden="1" x14ac:dyDescent="0.25">
      <c r="A95" t="s">
        <v>136</v>
      </c>
      <c r="B95">
        <v>20801117202</v>
      </c>
      <c r="C95">
        <v>2117202</v>
      </c>
      <c r="D95">
        <v>208011172</v>
      </c>
      <c r="E95" t="s">
        <v>146</v>
      </c>
      <c r="F95" s="7">
        <v>228</v>
      </c>
      <c r="G95" s="7">
        <v>250</v>
      </c>
      <c r="H95" t="s">
        <v>143</v>
      </c>
      <c r="I95" s="8">
        <f t="shared" si="1"/>
        <v>1</v>
      </c>
    </row>
    <row r="96" spans="1:9" hidden="1" x14ac:dyDescent="0.25">
      <c r="A96" t="s">
        <v>136</v>
      </c>
      <c r="B96">
        <v>20801117203</v>
      </c>
      <c r="C96">
        <v>2117203</v>
      </c>
      <c r="D96">
        <v>208011172</v>
      </c>
      <c r="E96" t="s">
        <v>146</v>
      </c>
      <c r="F96" s="7">
        <v>328</v>
      </c>
      <c r="G96" s="7">
        <v>360</v>
      </c>
      <c r="H96" t="s">
        <v>143</v>
      </c>
      <c r="I96" s="8">
        <f t="shared" si="1"/>
        <v>1</v>
      </c>
    </row>
    <row r="97" spans="1:9" hidden="1" x14ac:dyDescent="0.25">
      <c r="A97" t="s">
        <v>136</v>
      </c>
      <c r="B97">
        <v>20801117204</v>
      </c>
      <c r="C97">
        <v>2117204</v>
      </c>
      <c r="D97">
        <v>208011172</v>
      </c>
      <c r="E97" t="s">
        <v>146</v>
      </c>
      <c r="F97" s="7">
        <v>615</v>
      </c>
      <c r="G97" s="7">
        <v>675</v>
      </c>
      <c r="H97" t="s">
        <v>143</v>
      </c>
      <c r="I97" s="8">
        <f t="shared" si="1"/>
        <v>1</v>
      </c>
    </row>
    <row r="98" spans="1:9" hidden="1" x14ac:dyDescent="0.25">
      <c r="A98" t="s">
        <v>136</v>
      </c>
      <c r="B98">
        <v>20801117205</v>
      </c>
      <c r="C98">
        <v>2117205</v>
      </c>
      <c r="D98">
        <v>208011172</v>
      </c>
      <c r="E98" t="s">
        <v>146</v>
      </c>
      <c r="F98" s="7">
        <v>301</v>
      </c>
      <c r="G98" s="7">
        <v>330</v>
      </c>
      <c r="H98" t="s">
        <v>143</v>
      </c>
      <c r="I98" s="8">
        <f t="shared" si="1"/>
        <v>1</v>
      </c>
    </row>
    <row r="99" spans="1:9" hidden="1" x14ac:dyDescent="0.25">
      <c r="A99" t="s">
        <v>136</v>
      </c>
      <c r="B99">
        <v>20801117206</v>
      </c>
      <c r="C99">
        <v>2117206</v>
      </c>
      <c r="D99">
        <v>208011172</v>
      </c>
      <c r="E99" t="s">
        <v>146</v>
      </c>
      <c r="F99" s="7">
        <v>309</v>
      </c>
      <c r="G99" s="7">
        <v>339</v>
      </c>
      <c r="H99" t="s">
        <v>143</v>
      </c>
      <c r="I99" s="8">
        <f t="shared" si="1"/>
        <v>1</v>
      </c>
    </row>
    <row r="100" spans="1:9" hidden="1" x14ac:dyDescent="0.25">
      <c r="A100" t="s">
        <v>136</v>
      </c>
      <c r="B100">
        <v>20801117207</v>
      </c>
      <c r="C100">
        <v>2117207</v>
      </c>
      <c r="D100">
        <v>208011172</v>
      </c>
      <c r="E100" t="s">
        <v>146</v>
      </c>
      <c r="F100" s="7">
        <v>436</v>
      </c>
      <c r="G100" s="7">
        <v>478</v>
      </c>
      <c r="H100" t="s">
        <v>143</v>
      </c>
      <c r="I100" s="8">
        <f t="shared" si="1"/>
        <v>1</v>
      </c>
    </row>
    <row r="101" spans="1:9" hidden="1" x14ac:dyDescent="0.25">
      <c r="A101" t="s">
        <v>136</v>
      </c>
      <c r="B101">
        <v>20801117208</v>
      </c>
      <c r="C101">
        <v>2117208</v>
      </c>
      <c r="D101">
        <v>208011172</v>
      </c>
      <c r="E101" t="s">
        <v>146</v>
      </c>
      <c r="F101" s="7">
        <v>459</v>
      </c>
      <c r="G101" s="7">
        <v>503</v>
      </c>
      <c r="H101" t="s">
        <v>143</v>
      </c>
      <c r="I101" s="8">
        <f t="shared" si="1"/>
        <v>1</v>
      </c>
    </row>
    <row r="102" spans="1:9" hidden="1" x14ac:dyDescent="0.25">
      <c r="A102" t="s">
        <v>136</v>
      </c>
      <c r="B102">
        <v>20801117209</v>
      </c>
      <c r="C102">
        <v>2117209</v>
      </c>
      <c r="D102">
        <v>208011172</v>
      </c>
      <c r="E102" t="s">
        <v>146</v>
      </c>
      <c r="F102" s="7">
        <v>336</v>
      </c>
      <c r="G102" s="7">
        <v>369</v>
      </c>
      <c r="H102" t="s">
        <v>143</v>
      </c>
      <c r="I102" s="8">
        <f t="shared" si="1"/>
        <v>1</v>
      </c>
    </row>
    <row r="103" spans="1:9" hidden="1" x14ac:dyDescent="0.25">
      <c r="A103" t="s">
        <v>136</v>
      </c>
      <c r="B103">
        <v>20801117210</v>
      </c>
      <c r="C103">
        <v>2117210</v>
      </c>
      <c r="D103">
        <v>208011172</v>
      </c>
      <c r="E103" t="s">
        <v>146</v>
      </c>
      <c r="F103" s="7">
        <v>361</v>
      </c>
      <c r="G103" s="7">
        <v>396</v>
      </c>
      <c r="H103" t="s">
        <v>143</v>
      </c>
      <c r="I103" s="8">
        <f t="shared" si="1"/>
        <v>1</v>
      </c>
    </row>
    <row r="104" spans="1:9" hidden="1" x14ac:dyDescent="0.25">
      <c r="A104" t="s">
        <v>136</v>
      </c>
      <c r="B104">
        <v>20801117211</v>
      </c>
      <c r="C104">
        <v>2117211</v>
      </c>
      <c r="D104">
        <v>208011172</v>
      </c>
      <c r="E104" t="s">
        <v>146</v>
      </c>
      <c r="F104" s="7">
        <v>371</v>
      </c>
      <c r="G104" s="7">
        <v>407</v>
      </c>
      <c r="H104" t="s">
        <v>143</v>
      </c>
      <c r="I104" s="8">
        <f t="shared" si="1"/>
        <v>1</v>
      </c>
    </row>
    <row r="105" spans="1:9" hidden="1" x14ac:dyDescent="0.25">
      <c r="A105" t="s">
        <v>136</v>
      </c>
      <c r="B105">
        <v>20801117212</v>
      </c>
      <c r="C105">
        <v>2117212</v>
      </c>
      <c r="D105">
        <v>208011172</v>
      </c>
      <c r="E105" t="s">
        <v>146</v>
      </c>
      <c r="F105" s="7">
        <v>375</v>
      </c>
      <c r="G105" s="7">
        <v>411</v>
      </c>
      <c r="H105" t="s">
        <v>143</v>
      </c>
      <c r="I105" s="8">
        <f t="shared" si="1"/>
        <v>1</v>
      </c>
    </row>
    <row r="106" spans="1:9" hidden="1" x14ac:dyDescent="0.25">
      <c r="A106" t="s">
        <v>136</v>
      </c>
      <c r="B106">
        <v>20801117213</v>
      </c>
      <c r="C106">
        <v>2117213</v>
      </c>
      <c r="D106">
        <v>208011172</v>
      </c>
      <c r="E106" t="s">
        <v>146</v>
      </c>
      <c r="F106" s="7">
        <v>261</v>
      </c>
      <c r="G106" s="7">
        <v>286</v>
      </c>
      <c r="H106" t="s">
        <v>143</v>
      </c>
      <c r="I106" s="8">
        <f t="shared" si="1"/>
        <v>1</v>
      </c>
    </row>
    <row r="107" spans="1:9" hidden="1" x14ac:dyDescent="0.25">
      <c r="A107" t="s">
        <v>136</v>
      </c>
      <c r="B107">
        <v>20801117214</v>
      </c>
      <c r="C107">
        <v>2117214</v>
      </c>
      <c r="D107">
        <v>208011172</v>
      </c>
      <c r="E107" t="s">
        <v>146</v>
      </c>
      <c r="F107" s="7">
        <v>309</v>
      </c>
      <c r="G107" s="7">
        <v>339</v>
      </c>
      <c r="H107" t="s">
        <v>143</v>
      </c>
      <c r="I107" s="8">
        <f t="shared" si="1"/>
        <v>1</v>
      </c>
    </row>
    <row r="108" spans="1:9" hidden="1" x14ac:dyDescent="0.25">
      <c r="A108" t="s">
        <v>136</v>
      </c>
      <c r="B108">
        <v>20801117215</v>
      </c>
      <c r="C108">
        <v>2117215</v>
      </c>
      <c r="D108">
        <v>208011172</v>
      </c>
      <c r="E108" t="s">
        <v>146</v>
      </c>
      <c r="F108" s="7">
        <v>292</v>
      </c>
      <c r="G108" s="7">
        <v>320</v>
      </c>
      <c r="H108" t="s">
        <v>143</v>
      </c>
      <c r="I108" s="8">
        <f t="shared" si="1"/>
        <v>1</v>
      </c>
    </row>
    <row r="109" spans="1:9" hidden="1" x14ac:dyDescent="0.25">
      <c r="A109" t="s">
        <v>136</v>
      </c>
      <c r="B109">
        <v>20801117216</v>
      </c>
      <c r="C109">
        <v>2117216</v>
      </c>
      <c r="D109">
        <v>208011172</v>
      </c>
      <c r="E109" t="s">
        <v>146</v>
      </c>
      <c r="F109" s="7">
        <v>257</v>
      </c>
      <c r="G109" s="7">
        <v>282</v>
      </c>
      <c r="H109" t="s">
        <v>143</v>
      </c>
      <c r="I109" s="8">
        <f t="shared" si="1"/>
        <v>1</v>
      </c>
    </row>
    <row r="110" spans="1:9" hidden="1" x14ac:dyDescent="0.25">
      <c r="A110" t="s">
        <v>136</v>
      </c>
      <c r="B110">
        <v>20801117217</v>
      </c>
      <c r="C110">
        <v>2117217</v>
      </c>
      <c r="D110">
        <v>208011172</v>
      </c>
      <c r="E110" t="s">
        <v>146</v>
      </c>
      <c r="F110" s="7">
        <v>354</v>
      </c>
      <c r="G110" s="7">
        <v>388</v>
      </c>
      <c r="H110" t="s">
        <v>143</v>
      </c>
      <c r="I110" s="8">
        <f t="shared" si="1"/>
        <v>1</v>
      </c>
    </row>
    <row r="111" spans="1:9" hidden="1" x14ac:dyDescent="0.25">
      <c r="A111" t="s">
        <v>136</v>
      </c>
      <c r="B111">
        <v>20801117218</v>
      </c>
      <c r="C111">
        <v>2117218</v>
      </c>
      <c r="D111">
        <v>208011172</v>
      </c>
      <c r="E111" t="s">
        <v>146</v>
      </c>
      <c r="F111" s="7">
        <v>427</v>
      </c>
      <c r="G111" s="7">
        <v>468</v>
      </c>
      <c r="H111" t="s">
        <v>148</v>
      </c>
      <c r="I111" s="8">
        <f t="shared" si="1"/>
        <v>1</v>
      </c>
    </row>
    <row r="112" spans="1:9" hidden="1" x14ac:dyDescent="0.25">
      <c r="A112" t="s">
        <v>136</v>
      </c>
      <c r="B112">
        <v>20801117219</v>
      </c>
      <c r="C112">
        <v>2117219</v>
      </c>
      <c r="D112">
        <v>208011172</v>
      </c>
      <c r="E112" t="s">
        <v>146</v>
      </c>
      <c r="F112" s="7">
        <v>350</v>
      </c>
      <c r="G112" s="7">
        <v>384</v>
      </c>
      <c r="H112" t="s">
        <v>148</v>
      </c>
      <c r="I112" s="8">
        <f t="shared" si="1"/>
        <v>1</v>
      </c>
    </row>
    <row r="113" spans="1:9" hidden="1" x14ac:dyDescent="0.25">
      <c r="A113" t="s">
        <v>136</v>
      </c>
      <c r="B113">
        <v>20801117220</v>
      </c>
      <c r="C113">
        <v>2117220</v>
      </c>
      <c r="D113">
        <v>208011172</v>
      </c>
      <c r="E113" t="s">
        <v>146</v>
      </c>
      <c r="F113" s="7">
        <v>235</v>
      </c>
      <c r="G113" s="7">
        <v>258</v>
      </c>
      <c r="H113" t="s">
        <v>148</v>
      </c>
      <c r="I113" s="8">
        <f t="shared" si="1"/>
        <v>1</v>
      </c>
    </row>
    <row r="114" spans="1:9" hidden="1" x14ac:dyDescent="0.25">
      <c r="A114" t="s">
        <v>136</v>
      </c>
      <c r="B114">
        <v>20801117221</v>
      </c>
      <c r="C114">
        <v>2117221</v>
      </c>
      <c r="D114">
        <v>208011172</v>
      </c>
      <c r="E114" t="s">
        <v>146</v>
      </c>
      <c r="F114" s="7">
        <v>320</v>
      </c>
      <c r="G114" s="7">
        <v>351</v>
      </c>
      <c r="H114" t="s">
        <v>148</v>
      </c>
      <c r="I114" s="8">
        <f t="shared" si="1"/>
        <v>1</v>
      </c>
    </row>
    <row r="115" spans="1:9" hidden="1" x14ac:dyDescent="0.25">
      <c r="A115" t="s">
        <v>136</v>
      </c>
      <c r="B115">
        <v>20801117222</v>
      </c>
      <c r="C115">
        <v>2117222</v>
      </c>
      <c r="D115">
        <v>208011172</v>
      </c>
      <c r="E115" t="s">
        <v>146</v>
      </c>
      <c r="F115" s="7">
        <v>464</v>
      </c>
      <c r="G115" s="7">
        <v>509</v>
      </c>
      <c r="H115" t="s">
        <v>148</v>
      </c>
      <c r="I115" s="8">
        <f t="shared" si="1"/>
        <v>1</v>
      </c>
    </row>
    <row r="116" spans="1:9" hidden="1" x14ac:dyDescent="0.25">
      <c r="A116" t="s">
        <v>136</v>
      </c>
      <c r="B116">
        <v>20801117223</v>
      </c>
      <c r="C116">
        <v>2117223</v>
      </c>
      <c r="D116">
        <v>208011172</v>
      </c>
      <c r="E116" t="s">
        <v>146</v>
      </c>
      <c r="F116" s="7">
        <v>335</v>
      </c>
      <c r="G116" s="7">
        <v>367</v>
      </c>
      <c r="H116" t="s">
        <v>148</v>
      </c>
      <c r="I116" s="8">
        <f t="shared" si="1"/>
        <v>1</v>
      </c>
    </row>
    <row r="117" spans="1:9" hidden="1" x14ac:dyDescent="0.25">
      <c r="A117" t="s">
        <v>136</v>
      </c>
      <c r="B117">
        <v>20801117224</v>
      </c>
      <c r="C117">
        <v>2117224</v>
      </c>
      <c r="D117">
        <v>208011172</v>
      </c>
      <c r="E117" t="s">
        <v>146</v>
      </c>
      <c r="F117" s="7">
        <v>342</v>
      </c>
      <c r="G117" s="7">
        <v>375</v>
      </c>
      <c r="H117" t="s">
        <v>148</v>
      </c>
      <c r="I117" s="8">
        <f t="shared" si="1"/>
        <v>1</v>
      </c>
    </row>
    <row r="118" spans="1:9" hidden="1" x14ac:dyDescent="0.25">
      <c r="A118" t="s">
        <v>136</v>
      </c>
      <c r="B118">
        <v>20801117225</v>
      </c>
      <c r="C118">
        <v>2117225</v>
      </c>
      <c r="D118">
        <v>208011172</v>
      </c>
      <c r="E118" t="s">
        <v>146</v>
      </c>
      <c r="F118" s="7">
        <v>342</v>
      </c>
      <c r="G118" s="7">
        <v>375</v>
      </c>
      <c r="H118" t="s">
        <v>143</v>
      </c>
      <c r="I118" s="8">
        <f t="shared" si="1"/>
        <v>1</v>
      </c>
    </row>
    <row r="119" spans="1:9" hidden="1" x14ac:dyDescent="0.25">
      <c r="A119" t="s">
        <v>136</v>
      </c>
      <c r="B119">
        <v>20801117226</v>
      </c>
      <c r="C119">
        <v>2117226</v>
      </c>
      <c r="D119">
        <v>208011172</v>
      </c>
      <c r="E119" t="s">
        <v>146</v>
      </c>
      <c r="F119" s="7">
        <v>349</v>
      </c>
      <c r="G119" s="7">
        <v>383</v>
      </c>
      <c r="H119" t="s">
        <v>143</v>
      </c>
      <c r="I119" s="8">
        <f t="shared" si="1"/>
        <v>1</v>
      </c>
    </row>
    <row r="120" spans="1:9" hidden="1" x14ac:dyDescent="0.25">
      <c r="A120" t="s">
        <v>136</v>
      </c>
      <c r="B120">
        <v>20801117227</v>
      </c>
      <c r="C120">
        <v>2117227</v>
      </c>
      <c r="D120">
        <v>208011172</v>
      </c>
      <c r="E120" t="s">
        <v>146</v>
      </c>
      <c r="F120" s="7">
        <v>500</v>
      </c>
      <c r="G120" s="7">
        <v>548</v>
      </c>
      <c r="H120" t="s">
        <v>143</v>
      </c>
      <c r="I120" s="8">
        <f t="shared" si="1"/>
        <v>1</v>
      </c>
    </row>
    <row r="121" spans="1:9" hidden="1" x14ac:dyDescent="0.25">
      <c r="A121" t="s">
        <v>136</v>
      </c>
      <c r="B121">
        <v>20801117228</v>
      </c>
      <c r="C121">
        <v>2117228</v>
      </c>
      <c r="D121">
        <v>208011172</v>
      </c>
      <c r="E121" t="s">
        <v>146</v>
      </c>
      <c r="F121" s="7">
        <v>407</v>
      </c>
      <c r="G121" s="7">
        <v>446</v>
      </c>
      <c r="H121" t="s">
        <v>143</v>
      </c>
      <c r="I121" s="8">
        <f t="shared" si="1"/>
        <v>1</v>
      </c>
    </row>
    <row r="122" spans="1:9" hidden="1" x14ac:dyDescent="0.25">
      <c r="A122" t="s">
        <v>136</v>
      </c>
      <c r="B122">
        <v>20801117229</v>
      </c>
      <c r="C122">
        <v>2117229</v>
      </c>
      <c r="D122">
        <v>208011172</v>
      </c>
      <c r="E122" t="s">
        <v>146</v>
      </c>
      <c r="F122" s="7">
        <v>360</v>
      </c>
      <c r="G122" s="7">
        <v>395</v>
      </c>
      <c r="H122" t="s">
        <v>143</v>
      </c>
      <c r="I122" s="8">
        <f t="shared" si="1"/>
        <v>1</v>
      </c>
    </row>
    <row r="123" spans="1:9" hidden="1" x14ac:dyDescent="0.25">
      <c r="A123" t="s">
        <v>136</v>
      </c>
      <c r="B123">
        <v>20801117230</v>
      </c>
      <c r="C123">
        <v>2117230</v>
      </c>
      <c r="D123">
        <v>208011172</v>
      </c>
      <c r="E123" t="s">
        <v>146</v>
      </c>
      <c r="F123" s="7">
        <v>415</v>
      </c>
      <c r="G123" s="7">
        <v>455</v>
      </c>
      <c r="H123" t="s">
        <v>143</v>
      </c>
      <c r="I123" s="8">
        <f t="shared" si="1"/>
        <v>1</v>
      </c>
    </row>
    <row r="124" spans="1:9" hidden="1" x14ac:dyDescent="0.25">
      <c r="A124" t="s">
        <v>136</v>
      </c>
      <c r="B124">
        <v>20801117231</v>
      </c>
      <c r="C124">
        <v>2117231</v>
      </c>
      <c r="D124">
        <v>208011172</v>
      </c>
      <c r="E124" t="s">
        <v>146</v>
      </c>
      <c r="F124" s="7">
        <v>279</v>
      </c>
      <c r="G124" s="7">
        <v>306</v>
      </c>
      <c r="H124" t="s">
        <v>143</v>
      </c>
      <c r="I124" s="8">
        <f t="shared" si="1"/>
        <v>1</v>
      </c>
    </row>
    <row r="125" spans="1:9" hidden="1" x14ac:dyDescent="0.25">
      <c r="A125" t="s">
        <v>136</v>
      </c>
      <c r="B125">
        <v>20801117232</v>
      </c>
      <c r="C125">
        <v>2117232</v>
      </c>
      <c r="D125">
        <v>208011172</v>
      </c>
      <c r="E125" t="s">
        <v>146</v>
      </c>
      <c r="F125" s="7">
        <v>285</v>
      </c>
      <c r="G125" s="7">
        <v>313</v>
      </c>
      <c r="H125" t="s">
        <v>143</v>
      </c>
      <c r="I125" s="8">
        <f t="shared" si="1"/>
        <v>1</v>
      </c>
    </row>
    <row r="126" spans="1:9" hidden="1" x14ac:dyDescent="0.25">
      <c r="A126" t="s">
        <v>136</v>
      </c>
      <c r="B126">
        <v>20801117233</v>
      </c>
      <c r="C126">
        <v>2117233</v>
      </c>
      <c r="D126">
        <v>208011172</v>
      </c>
      <c r="E126" t="s">
        <v>146</v>
      </c>
      <c r="F126" s="7">
        <v>195</v>
      </c>
      <c r="G126" s="7">
        <v>214</v>
      </c>
      <c r="H126" t="s">
        <v>148</v>
      </c>
      <c r="I126" s="8">
        <f t="shared" si="1"/>
        <v>1</v>
      </c>
    </row>
    <row r="127" spans="1:9" hidden="1" x14ac:dyDescent="0.25">
      <c r="A127" t="s">
        <v>136</v>
      </c>
      <c r="B127">
        <v>20801117234</v>
      </c>
      <c r="C127">
        <v>2117234</v>
      </c>
      <c r="D127">
        <v>208011172</v>
      </c>
      <c r="E127" t="s">
        <v>146</v>
      </c>
      <c r="F127" s="7">
        <v>286</v>
      </c>
      <c r="G127" s="7">
        <v>314</v>
      </c>
      <c r="H127" t="s">
        <v>148</v>
      </c>
      <c r="I127" s="8">
        <f t="shared" si="1"/>
        <v>1</v>
      </c>
    </row>
    <row r="128" spans="1:9" hidden="1" x14ac:dyDescent="0.25">
      <c r="A128" t="s">
        <v>136</v>
      </c>
      <c r="B128">
        <v>20801117235</v>
      </c>
      <c r="C128">
        <v>2117235</v>
      </c>
      <c r="D128">
        <v>208011172</v>
      </c>
      <c r="E128" t="s">
        <v>146</v>
      </c>
      <c r="F128" s="7">
        <v>227</v>
      </c>
      <c r="G128" s="7">
        <v>249</v>
      </c>
      <c r="H128" t="s">
        <v>148</v>
      </c>
      <c r="I128" s="8">
        <f t="shared" si="1"/>
        <v>1</v>
      </c>
    </row>
    <row r="129" spans="1:9" hidden="1" x14ac:dyDescent="0.25">
      <c r="A129" t="s">
        <v>136</v>
      </c>
      <c r="B129">
        <v>20801117236</v>
      </c>
      <c r="C129">
        <v>2117236</v>
      </c>
      <c r="D129">
        <v>208011172</v>
      </c>
      <c r="E129" t="s">
        <v>146</v>
      </c>
      <c r="F129" s="7">
        <v>523</v>
      </c>
      <c r="G129" s="7">
        <v>574</v>
      </c>
      <c r="H129" t="s">
        <v>143</v>
      </c>
      <c r="I129" s="8">
        <f t="shared" si="1"/>
        <v>1</v>
      </c>
    </row>
    <row r="130" spans="1:9" hidden="1" x14ac:dyDescent="0.25">
      <c r="A130" t="s">
        <v>136</v>
      </c>
      <c r="B130">
        <v>20801117237</v>
      </c>
      <c r="C130">
        <v>2117237</v>
      </c>
      <c r="D130">
        <v>208011172</v>
      </c>
      <c r="E130" t="s">
        <v>146</v>
      </c>
      <c r="F130" s="7">
        <v>239</v>
      </c>
      <c r="G130" s="7">
        <v>262</v>
      </c>
      <c r="H130" t="s">
        <v>143</v>
      </c>
      <c r="I130" s="8">
        <f t="shared" si="1"/>
        <v>1</v>
      </c>
    </row>
    <row r="131" spans="1:9" hidden="1" x14ac:dyDescent="0.25">
      <c r="A131" t="s">
        <v>136</v>
      </c>
      <c r="B131">
        <v>20801117238</v>
      </c>
      <c r="C131">
        <v>2117238</v>
      </c>
      <c r="D131">
        <v>208011172</v>
      </c>
      <c r="E131" t="s">
        <v>146</v>
      </c>
      <c r="F131" s="7">
        <v>412</v>
      </c>
      <c r="G131" s="7">
        <v>452</v>
      </c>
      <c r="H131" t="s">
        <v>143</v>
      </c>
      <c r="I131" s="8">
        <f t="shared" ref="I131:I194" si="2">COUNTIF($B$2:$B$15477,B131)</f>
        <v>1</v>
      </c>
    </row>
    <row r="132" spans="1:9" hidden="1" x14ac:dyDescent="0.25">
      <c r="A132" t="s">
        <v>136</v>
      </c>
      <c r="B132">
        <v>20802118201</v>
      </c>
      <c r="C132">
        <v>2118201</v>
      </c>
      <c r="D132">
        <v>208021182</v>
      </c>
      <c r="E132" t="s">
        <v>137</v>
      </c>
      <c r="F132" s="7">
        <v>354</v>
      </c>
      <c r="G132" s="7">
        <v>388</v>
      </c>
      <c r="H132" t="s">
        <v>143</v>
      </c>
      <c r="I132" s="8">
        <f t="shared" si="2"/>
        <v>1</v>
      </c>
    </row>
    <row r="133" spans="1:9" hidden="1" x14ac:dyDescent="0.25">
      <c r="A133" t="s">
        <v>136</v>
      </c>
      <c r="B133">
        <v>20802118202</v>
      </c>
      <c r="C133">
        <v>2118202</v>
      </c>
      <c r="D133">
        <v>208021182</v>
      </c>
      <c r="E133" t="s">
        <v>137</v>
      </c>
      <c r="F133" s="7">
        <v>277</v>
      </c>
      <c r="G133" s="7">
        <v>304</v>
      </c>
      <c r="H133" t="s">
        <v>115</v>
      </c>
      <c r="I133" s="8">
        <f t="shared" si="2"/>
        <v>1</v>
      </c>
    </row>
    <row r="134" spans="1:9" hidden="1" x14ac:dyDescent="0.25">
      <c r="A134" t="s">
        <v>136</v>
      </c>
      <c r="B134">
        <v>20802118203</v>
      </c>
      <c r="C134">
        <v>2118203</v>
      </c>
      <c r="D134">
        <v>208021182</v>
      </c>
      <c r="E134" t="s">
        <v>137</v>
      </c>
      <c r="F134" s="7">
        <v>435</v>
      </c>
      <c r="G134" s="7">
        <v>477</v>
      </c>
      <c r="H134" t="s">
        <v>115</v>
      </c>
      <c r="I134" s="8">
        <f t="shared" si="2"/>
        <v>1</v>
      </c>
    </row>
    <row r="135" spans="1:9" hidden="1" x14ac:dyDescent="0.25">
      <c r="A135" t="s">
        <v>136</v>
      </c>
      <c r="B135">
        <v>20802118206</v>
      </c>
      <c r="C135">
        <v>2118206</v>
      </c>
      <c r="D135">
        <v>208021182</v>
      </c>
      <c r="E135" t="s">
        <v>137</v>
      </c>
      <c r="F135" s="7">
        <v>346</v>
      </c>
      <c r="G135" s="7">
        <v>380</v>
      </c>
      <c r="H135" t="s">
        <v>115</v>
      </c>
      <c r="I135" s="8">
        <f t="shared" si="2"/>
        <v>1</v>
      </c>
    </row>
    <row r="136" spans="1:9" hidden="1" x14ac:dyDescent="0.25">
      <c r="A136" t="s">
        <v>136</v>
      </c>
      <c r="B136">
        <v>20802118207</v>
      </c>
      <c r="C136">
        <v>2118207</v>
      </c>
      <c r="D136">
        <v>208021182</v>
      </c>
      <c r="E136" t="s">
        <v>137</v>
      </c>
      <c r="F136" s="7">
        <v>264</v>
      </c>
      <c r="G136" s="7">
        <v>290</v>
      </c>
      <c r="H136" t="s">
        <v>115</v>
      </c>
      <c r="I136" s="8">
        <f t="shared" si="2"/>
        <v>1</v>
      </c>
    </row>
    <row r="137" spans="1:9" hidden="1" x14ac:dyDescent="0.25">
      <c r="A137" t="s">
        <v>136</v>
      </c>
      <c r="B137">
        <v>20802118208</v>
      </c>
      <c r="C137">
        <v>2118208</v>
      </c>
      <c r="D137">
        <v>208021182</v>
      </c>
      <c r="E137" t="s">
        <v>137</v>
      </c>
      <c r="F137" s="7">
        <v>236</v>
      </c>
      <c r="G137" s="7">
        <v>259</v>
      </c>
      <c r="H137" t="s">
        <v>115</v>
      </c>
      <c r="I137" s="8">
        <f t="shared" si="2"/>
        <v>1</v>
      </c>
    </row>
    <row r="138" spans="1:9" hidden="1" x14ac:dyDescent="0.25">
      <c r="A138" t="s">
        <v>136</v>
      </c>
      <c r="B138">
        <v>20802118209</v>
      </c>
      <c r="C138">
        <v>2118209</v>
      </c>
      <c r="D138">
        <v>208021182</v>
      </c>
      <c r="E138" t="s">
        <v>137</v>
      </c>
      <c r="F138" s="7">
        <v>167</v>
      </c>
      <c r="G138" s="7">
        <v>183</v>
      </c>
      <c r="H138" t="s">
        <v>115</v>
      </c>
      <c r="I138" s="8">
        <f t="shared" si="2"/>
        <v>1</v>
      </c>
    </row>
    <row r="139" spans="1:9" hidden="1" x14ac:dyDescent="0.25">
      <c r="A139" t="s">
        <v>136</v>
      </c>
      <c r="B139">
        <v>20802118210</v>
      </c>
      <c r="C139">
        <v>2118210</v>
      </c>
      <c r="D139">
        <v>208021182</v>
      </c>
      <c r="E139" t="s">
        <v>137</v>
      </c>
      <c r="F139" s="7">
        <v>221</v>
      </c>
      <c r="G139" s="7">
        <v>242</v>
      </c>
      <c r="H139" t="s">
        <v>115</v>
      </c>
      <c r="I139" s="8">
        <f t="shared" si="2"/>
        <v>1</v>
      </c>
    </row>
    <row r="140" spans="1:9" hidden="1" x14ac:dyDescent="0.25">
      <c r="A140" t="s">
        <v>136</v>
      </c>
      <c r="B140">
        <v>20802118211</v>
      </c>
      <c r="C140">
        <v>2118211</v>
      </c>
      <c r="D140">
        <v>208021182</v>
      </c>
      <c r="E140" t="s">
        <v>137</v>
      </c>
      <c r="F140" s="7">
        <v>149</v>
      </c>
      <c r="G140" s="7">
        <v>163</v>
      </c>
      <c r="H140" t="s">
        <v>115</v>
      </c>
      <c r="I140" s="8">
        <f t="shared" si="2"/>
        <v>1</v>
      </c>
    </row>
    <row r="141" spans="1:9" hidden="1" x14ac:dyDescent="0.25">
      <c r="A141" t="s">
        <v>136</v>
      </c>
      <c r="B141">
        <v>20802118212</v>
      </c>
      <c r="C141">
        <v>2118212</v>
      </c>
      <c r="D141">
        <v>208021182</v>
      </c>
      <c r="E141" t="s">
        <v>137</v>
      </c>
      <c r="F141" s="7">
        <v>203</v>
      </c>
      <c r="G141" s="7">
        <v>223</v>
      </c>
      <c r="H141" t="s">
        <v>115</v>
      </c>
      <c r="I141" s="8">
        <f t="shared" si="2"/>
        <v>1</v>
      </c>
    </row>
    <row r="142" spans="1:9" hidden="1" x14ac:dyDescent="0.25">
      <c r="A142" t="s">
        <v>136</v>
      </c>
      <c r="B142">
        <v>20802118213</v>
      </c>
      <c r="C142">
        <v>2118213</v>
      </c>
      <c r="D142">
        <v>208021182</v>
      </c>
      <c r="E142" t="s">
        <v>137</v>
      </c>
      <c r="F142" s="7">
        <v>325</v>
      </c>
      <c r="G142" s="7">
        <v>357</v>
      </c>
      <c r="H142" t="s">
        <v>115</v>
      </c>
      <c r="I142" s="8">
        <f t="shared" si="2"/>
        <v>1</v>
      </c>
    </row>
    <row r="143" spans="1:9" hidden="1" x14ac:dyDescent="0.25">
      <c r="A143" t="s">
        <v>136</v>
      </c>
      <c r="B143">
        <v>20802118214</v>
      </c>
      <c r="C143">
        <v>2118214</v>
      </c>
      <c r="D143">
        <v>208021182</v>
      </c>
      <c r="E143" t="s">
        <v>137</v>
      </c>
      <c r="F143" s="7">
        <v>311</v>
      </c>
      <c r="G143" s="7">
        <v>341</v>
      </c>
      <c r="H143" t="s">
        <v>115</v>
      </c>
      <c r="I143" s="8">
        <f t="shared" si="2"/>
        <v>1</v>
      </c>
    </row>
    <row r="144" spans="1:9" hidden="1" x14ac:dyDescent="0.25">
      <c r="A144" t="s">
        <v>136</v>
      </c>
      <c r="B144">
        <v>20802118215</v>
      </c>
      <c r="C144">
        <v>2118215</v>
      </c>
      <c r="D144">
        <v>208021182</v>
      </c>
      <c r="E144" t="s">
        <v>137</v>
      </c>
      <c r="F144" s="7">
        <v>283</v>
      </c>
      <c r="G144" s="7">
        <v>310</v>
      </c>
      <c r="H144" t="s">
        <v>115</v>
      </c>
      <c r="I144" s="8">
        <f t="shared" si="2"/>
        <v>1</v>
      </c>
    </row>
    <row r="145" spans="1:9" hidden="1" x14ac:dyDescent="0.25">
      <c r="A145" t="s">
        <v>136</v>
      </c>
      <c r="B145">
        <v>20802118216</v>
      </c>
      <c r="C145">
        <v>2118216</v>
      </c>
      <c r="D145">
        <v>208021182</v>
      </c>
      <c r="E145" t="s">
        <v>137</v>
      </c>
      <c r="F145" s="7">
        <v>294</v>
      </c>
      <c r="G145" s="7">
        <v>322</v>
      </c>
      <c r="H145" t="s">
        <v>115</v>
      </c>
      <c r="I145" s="8">
        <f t="shared" si="2"/>
        <v>1</v>
      </c>
    </row>
    <row r="146" spans="1:9" hidden="1" x14ac:dyDescent="0.25">
      <c r="A146" t="s">
        <v>136</v>
      </c>
      <c r="B146">
        <v>20802118217</v>
      </c>
      <c r="C146">
        <v>2118217</v>
      </c>
      <c r="D146">
        <v>208021182</v>
      </c>
      <c r="E146" t="s">
        <v>137</v>
      </c>
      <c r="F146" s="7">
        <v>257</v>
      </c>
      <c r="G146" s="7">
        <v>282</v>
      </c>
      <c r="H146" t="s">
        <v>115</v>
      </c>
      <c r="I146" s="8">
        <f t="shared" si="2"/>
        <v>1</v>
      </c>
    </row>
    <row r="147" spans="1:9" hidden="1" x14ac:dyDescent="0.25">
      <c r="A147" t="s">
        <v>136</v>
      </c>
      <c r="B147">
        <v>20802118221</v>
      </c>
      <c r="C147">
        <v>2118221</v>
      </c>
      <c r="D147">
        <v>208021182</v>
      </c>
      <c r="E147" t="s">
        <v>137</v>
      </c>
      <c r="F147" s="7">
        <v>388</v>
      </c>
      <c r="G147" s="7">
        <v>426</v>
      </c>
      <c r="H147" t="s">
        <v>143</v>
      </c>
      <c r="I147" s="8">
        <f t="shared" si="2"/>
        <v>1</v>
      </c>
    </row>
    <row r="148" spans="1:9" hidden="1" x14ac:dyDescent="0.25">
      <c r="A148" t="s">
        <v>136</v>
      </c>
      <c r="B148">
        <v>20802118222</v>
      </c>
      <c r="C148">
        <v>2118222</v>
      </c>
      <c r="D148">
        <v>208021182</v>
      </c>
      <c r="E148" t="s">
        <v>137</v>
      </c>
      <c r="F148" s="7">
        <v>277</v>
      </c>
      <c r="G148" s="7">
        <v>304</v>
      </c>
      <c r="H148" t="s">
        <v>143</v>
      </c>
      <c r="I148" s="8">
        <f t="shared" si="2"/>
        <v>1</v>
      </c>
    </row>
    <row r="149" spans="1:9" hidden="1" x14ac:dyDescent="0.25">
      <c r="A149" t="s">
        <v>136</v>
      </c>
      <c r="B149">
        <v>20802118223</v>
      </c>
      <c r="C149">
        <v>2118223</v>
      </c>
      <c r="D149">
        <v>208021182</v>
      </c>
      <c r="E149" t="s">
        <v>137</v>
      </c>
      <c r="F149" s="7">
        <v>266</v>
      </c>
      <c r="G149" s="7">
        <v>292</v>
      </c>
      <c r="H149" t="s">
        <v>143</v>
      </c>
      <c r="I149" s="8">
        <f t="shared" si="2"/>
        <v>1</v>
      </c>
    </row>
    <row r="150" spans="1:9" hidden="1" x14ac:dyDescent="0.25">
      <c r="A150" t="s">
        <v>136</v>
      </c>
      <c r="B150">
        <v>20802118224</v>
      </c>
      <c r="C150">
        <v>2118224</v>
      </c>
      <c r="D150">
        <v>208021182</v>
      </c>
      <c r="E150" t="s">
        <v>137</v>
      </c>
      <c r="F150" s="7">
        <v>499</v>
      </c>
      <c r="G150" s="7">
        <v>547</v>
      </c>
      <c r="H150" t="s">
        <v>143</v>
      </c>
      <c r="I150" s="8">
        <f t="shared" si="2"/>
        <v>1</v>
      </c>
    </row>
    <row r="151" spans="1:9" hidden="1" x14ac:dyDescent="0.25">
      <c r="A151" t="s">
        <v>136</v>
      </c>
      <c r="B151">
        <v>20802118225</v>
      </c>
      <c r="C151">
        <v>2118225</v>
      </c>
      <c r="D151">
        <v>208021182</v>
      </c>
      <c r="E151" t="s">
        <v>137</v>
      </c>
      <c r="F151" s="7">
        <v>494</v>
      </c>
      <c r="G151" s="7">
        <v>542</v>
      </c>
      <c r="H151" t="s">
        <v>143</v>
      </c>
      <c r="I151" s="8">
        <f t="shared" si="2"/>
        <v>1</v>
      </c>
    </row>
    <row r="152" spans="1:9" hidden="1" x14ac:dyDescent="0.25">
      <c r="A152" t="s">
        <v>136</v>
      </c>
      <c r="B152">
        <v>20802118226</v>
      </c>
      <c r="C152">
        <v>2118226</v>
      </c>
      <c r="D152">
        <v>208021182</v>
      </c>
      <c r="E152" t="s">
        <v>137</v>
      </c>
      <c r="F152" s="7">
        <v>415</v>
      </c>
      <c r="G152" s="7">
        <v>455</v>
      </c>
      <c r="H152" t="s">
        <v>143</v>
      </c>
      <c r="I152" s="8">
        <f t="shared" si="2"/>
        <v>1</v>
      </c>
    </row>
    <row r="153" spans="1:9" hidden="1" x14ac:dyDescent="0.25">
      <c r="A153" t="s">
        <v>139</v>
      </c>
      <c r="B153">
        <v>20804119502</v>
      </c>
      <c r="C153">
        <v>2119502</v>
      </c>
      <c r="D153">
        <v>208041195</v>
      </c>
      <c r="E153" t="s">
        <v>140</v>
      </c>
      <c r="F153" s="7">
        <v>292</v>
      </c>
      <c r="G153" s="7">
        <v>320</v>
      </c>
      <c r="H153" t="s">
        <v>97</v>
      </c>
      <c r="I153" s="8">
        <f t="shared" si="2"/>
        <v>1</v>
      </c>
    </row>
    <row r="154" spans="1:9" hidden="1" x14ac:dyDescent="0.25">
      <c r="A154" t="s">
        <v>139</v>
      </c>
      <c r="B154">
        <v>20804119503</v>
      </c>
      <c r="C154">
        <v>2119503</v>
      </c>
      <c r="D154">
        <v>208041195</v>
      </c>
      <c r="E154" t="s">
        <v>140</v>
      </c>
      <c r="F154" s="7">
        <v>196</v>
      </c>
      <c r="G154" s="7">
        <v>215</v>
      </c>
      <c r="H154" t="s">
        <v>97</v>
      </c>
      <c r="I154" s="8">
        <f t="shared" si="2"/>
        <v>1</v>
      </c>
    </row>
    <row r="155" spans="1:9" hidden="1" x14ac:dyDescent="0.25">
      <c r="A155" t="s">
        <v>139</v>
      </c>
      <c r="B155">
        <v>20804119504</v>
      </c>
      <c r="C155">
        <v>2119504</v>
      </c>
      <c r="D155">
        <v>208041195</v>
      </c>
      <c r="E155" t="s">
        <v>140</v>
      </c>
      <c r="F155" s="7">
        <v>332</v>
      </c>
      <c r="G155" s="7">
        <v>364</v>
      </c>
      <c r="H155" t="s">
        <v>97</v>
      </c>
      <c r="I155" s="8">
        <f t="shared" si="2"/>
        <v>1</v>
      </c>
    </row>
    <row r="156" spans="1:9" hidden="1" x14ac:dyDescent="0.25">
      <c r="A156" t="s">
        <v>139</v>
      </c>
      <c r="B156">
        <v>20804119505</v>
      </c>
      <c r="C156">
        <v>2119505</v>
      </c>
      <c r="D156">
        <v>208041195</v>
      </c>
      <c r="E156" t="s">
        <v>140</v>
      </c>
      <c r="F156" s="7">
        <v>386</v>
      </c>
      <c r="G156" s="7">
        <v>423</v>
      </c>
      <c r="H156" t="s">
        <v>97</v>
      </c>
      <c r="I156" s="8">
        <f t="shared" si="2"/>
        <v>1</v>
      </c>
    </row>
    <row r="157" spans="1:9" hidden="1" x14ac:dyDescent="0.25">
      <c r="A157" t="s">
        <v>139</v>
      </c>
      <c r="B157">
        <v>20804119506</v>
      </c>
      <c r="C157">
        <v>2119506</v>
      </c>
      <c r="D157">
        <v>208041195</v>
      </c>
      <c r="E157" t="s">
        <v>140</v>
      </c>
      <c r="F157" s="7">
        <v>290</v>
      </c>
      <c r="G157" s="7">
        <v>318</v>
      </c>
      <c r="H157" t="s">
        <v>97</v>
      </c>
      <c r="I157" s="8">
        <f t="shared" si="2"/>
        <v>1</v>
      </c>
    </row>
    <row r="158" spans="1:9" hidden="1" x14ac:dyDescent="0.25">
      <c r="A158" t="s">
        <v>139</v>
      </c>
      <c r="B158">
        <v>20804119507</v>
      </c>
      <c r="C158">
        <v>2119507</v>
      </c>
      <c r="D158">
        <v>208041195</v>
      </c>
      <c r="E158" t="s">
        <v>140</v>
      </c>
      <c r="F158" s="7">
        <v>380</v>
      </c>
      <c r="G158" s="7">
        <v>417</v>
      </c>
      <c r="H158" t="s">
        <v>97</v>
      </c>
      <c r="I158" s="8">
        <f t="shared" si="2"/>
        <v>1</v>
      </c>
    </row>
    <row r="159" spans="1:9" hidden="1" x14ac:dyDescent="0.25">
      <c r="A159" t="s">
        <v>139</v>
      </c>
      <c r="B159">
        <v>20804119508</v>
      </c>
      <c r="C159">
        <v>2119508</v>
      </c>
      <c r="D159">
        <v>208041195</v>
      </c>
      <c r="E159" t="s">
        <v>140</v>
      </c>
      <c r="F159" s="7">
        <v>252</v>
      </c>
      <c r="G159" s="7">
        <v>276</v>
      </c>
      <c r="H159" t="s">
        <v>97</v>
      </c>
      <c r="I159" s="8">
        <f t="shared" si="2"/>
        <v>1</v>
      </c>
    </row>
    <row r="160" spans="1:9" hidden="1" x14ac:dyDescent="0.25">
      <c r="A160" t="s">
        <v>139</v>
      </c>
      <c r="B160">
        <v>20804119509</v>
      </c>
      <c r="C160">
        <v>2119509</v>
      </c>
      <c r="D160">
        <v>208041195</v>
      </c>
      <c r="E160" t="s">
        <v>140</v>
      </c>
      <c r="F160" s="7">
        <v>370</v>
      </c>
      <c r="G160" s="7">
        <v>406</v>
      </c>
      <c r="H160" t="s">
        <v>97</v>
      </c>
      <c r="I160" s="8">
        <f t="shared" si="2"/>
        <v>1</v>
      </c>
    </row>
    <row r="161" spans="1:9" hidden="1" x14ac:dyDescent="0.25">
      <c r="A161" t="s">
        <v>139</v>
      </c>
      <c r="B161">
        <v>20804119515</v>
      </c>
      <c r="C161">
        <v>2119515</v>
      </c>
      <c r="D161">
        <v>208041195</v>
      </c>
      <c r="E161" t="s">
        <v>140</v>
      </c>
      <c r="F161" s="7">
        <v>195</v>
      </c>
      <c r="G161" s="7">
        <v>214</v>
      </c>
      <c r="H161" t="s">
        <v>97</v>
      </c>
      <c r="I161" s="8">
        <f t="shared" si="2"/>
        <v>1</v>
      </c>
    </row>
    <row r="162" spans="1:9" hidden="1" x14ac:dyDescent="0.25">
      <c r="A162" t="s">
        <v>139</v>
      </c>
      <c r="B162">
        <v>20804119516</v>
      </c>
      <c r="C162">
        <v>2119516</v>
      </c>
      <c r="D162">
        <v>208041195</v>
      </c>
      <c r="E162" t="s">
        <v>140</v>
      </c>
      <c r="F162" s="7">
        <v>301</v>
      </c>
      <c r="G162" s="7">
        <v>330</v>
      </c>
      <c r="H162" t="s">
        <v>97</v>
      </c>
      <c r="I162" s="8">
        <f t="shared" si="2"/>
        <v>1</v>
      </c>
    </row>
    <row r="163" spans="1:9" hidden="1" x14ac:dyDescent="0.25">
      <c r="A163" t="s">
        <v>139</v>
      </c>
      <c r="B163">
        <v>20804119517</v>
      </c>
      <c r="C163">
        <v>2119517</v>
      </c>
      <c r="D163">
        <v>208041195</v>
      </c>
      <c r="E163" t="s">
        <v>140</v>
      </c>
      <c r="F163" s="7">
        <v>221</v>
      </c>
      <c r="G163" s="7">
        <v>242</v>
      </c>
      <c r="H163" t="s">
        <v>97</v>
      </c>
      <c r="I163" s="8">
        <f t="shared" si="2"/>
        <v>1</v>
      </c>
    </row>
    <row r="164" spans="1:9" hidden="1" x14ac:dyDescent="0.25">
      <c r="A164" t="s">
        <v>139</v>
      </c>
      <c r="B164">
        <v>20804119518</v>
      </c>
      <c r="C164">
        <v>2119518</v>
      </c>
      <c r="D164">
        <v>208041195</v>
      </c>
      <c r="E164" t="s">
        <v>140</v>
      </c>
      <c r="F164" s="7">
        <v>335</v>
      </c>
      <c r="G164" s="7">
        <v>367</v>
      </c>
      <c r="H164" t="s">
        <v>97</v>
      </c>
      <c r="I164" s="8">
        <f t="shared" si="2"/>
        <v>1</v>
      </c>
    </row>
    <row r="165" spans="1:9" hidden="1" x14ac:dyDescent="0.25">
      <c r="A165" t="s">
        <v>139</v>
      </c>
      <c r="B165">
        <v>20804119519</v>
      </c>
      <c r="C165">
        <v>2119519</v>
      </c>
      <c r="D165">
        <v>208041195</v>
      </c>
      <c r="E165" t="s">
        <v>140</v>
      </c>
      <c r="F165" s="7">
        <v>291</v>
      </c>
      <c r="G165" s="7">
        <v>319</v>
      </c>
      <c r="H165" t="s">
        <v>97</v>
      </c>
      <c r="I165" s="8">
        <f t="shared" si="2"/>
        <v>1</v>
      </c>
    </row>
    <row r="166" spans="1:9" hidden="1" x14ac:dyDescent="0.25">
      <c r="A166" t="s">
        <v>139</v>
      </c>
      <c r="B166">
        <v>20804119520</v>
      </c>
      <c r="C166">
        <v>2119520</v>
      </c>
      <c r="D166">
        <v>208041195</v>
      </c>
      <c r="E166" t="s">
        <v>140</v>
      </c>
      <c r="F166" s="7">
        <v>536</v>
      </c>
      <c r="G166" s="7">
        <v>588</v>
      </c>
      <c r="H166" t="s">
        <v>97</v>
      </c>
      <c r="I166" s="8">
        <f t="shared" si="2"/>
        <v>1</v>
      </c>
    </row>
    <row r="167" spans="1:9" hidden="1" x14ac:dyDescent="0.25">
      <c r="A167" t="s">
        <v>139</v>
      </c>
      <c r="B167">
        <v>20804119521</v>
      </c>
      <c r="C167">
        <v>2119521</v>
      </c>
      <c r="D167">
        <v>208041195</v>
      </c>
      <c r="E167" t="s">
        <v>140</v>
      </c>
      <c r="F167" s="7">
        <v>340</v>
      </c>
      <c r="G167" s="7">
        <v>373</v>
      </c>
      <c r="H167" t="s">
        <v>97</v>
      </c>
      <c r="I167" s="8">
        <f t="shared" si="2"/>
        <v>1</v>
      </c>
    </row>
    <row r="168" spans="1:9" hidden="1" x14ac:dyDescent="0.25">
      <c r="A168" t="s">
        <v>139</v>
      </c>
      <c r="B168">
        <v>20804119522</v>
      </c>
      <c r="C168">
        <v>2119522</v>
      </c>
      <c r="D168">
        <v>208041195</v>
      </c>
      <c r="E168" t="s">
        <v>140</v>
      </c>
      <c r="F168" s="7">
        <v>337</v>
      </c>
      <c r="G168" s="7">
        <v>370</v>
      </c>
      <c r="H168" t="s">
        <v>97</v>
      </c>
      <c r="I168" s="8">
        <f t="shared" si="2"/>
        <v>1</v>
      </c>
    </row>
    <row r="169" spans="1:9" hidden="1" x14ac:dyDescent="0.25">
      <c r="A169" t="s">
        <v>139</v>
      </c>
      <c r="B169">
        <v>20804119523</v>
      </c>
      <c r="C169">
        <v>2119523</v>
      </c>
      <c r="D169">
        <v>208041195</v>
      </c>
      <c r="E169" t="s">
        <v>140</v>
      </c>
      <c r="F169" s="7">
        <v>218</v>
      </c>
      <c r="G169" s="7">
        <v>239</v>
      </c>
      <c r="H169" t="s">
        <v>97</v>
      </c>
      <c r="I169" s="8">
        <f t="shared" si="2"/>
        <v>1</v>
      </c>
    </row>
    <row r="170" spans="1:9" hidden="1" x14ac:dyDescent="0.25">
      <c r="A170" t="s">
        <v>139</v>
      </c>
      <c r="B170">
        <v>20804119525</v>
      </c>
      <c r="C170">
        <v>2119525</v>
      </c>
      <c r="D170">
        <v>208041195</v>
      </c>
      <c r="E170" t="s">
        <v>140</v>
      </c>
      <c r="F170" s="7">
        <v>239</v>
      </c>
      <c r="G170" s="7">
        <v>262</v>
      </c>
      <c r="H170" t="s">
        <v>97</v>
      </c>
      <c r="I170" s="8">
        <f t="shared" si="2"/>
        <v>1</v>
      </c>
    </row>
    <row r="171" spans="1:9" hidden="1" x14ac:dyDescent="0.25">
      <c r="A171" t="s">
        <v>139</v>
      </c>
      <c r="B171">
        <v>20804119527</v>
      </c>
      <c r="C171">
        <v>2119527</v>
      </c>
      <c r="D171">
        <v>208041195</v>
      </c>
      <c r="E171" t="s">
        <v>140</v>
      </c>
      <c r="F171" s="7">
        <v>214</v>
      </c>
      <c r="G171" s="7">
        <v>235</v>
      </c>
      <c r="H171" t="s">
        <v>97</v>
      </c>
      <c r="I171" s="8">
        <f t="shared" si="2"/>
        <v>1</v>
      </c>
    </row>
    <row r="172" spans="1:9" hidden="1" x14ac:dyDescent="0.25">
      <c r="A172" t="s">
        <v>139</v>
      </c>
      <c r="B172">
        <v>20804119528</v>
      </c>
      <c r="C172">
        <v>2119528</v>
      </c>
      <c r="D172">
        <v>208041195</v>
      </c>
      <c r="E172" t="s">
        <v>140</v>
      </c>
      <c r="F172" s="7">
        <v>204</v>
      </c>
      <c r="G172" s="7">
        <v>224</v>
      </c>
      <c r="H172" t="s">
        <v>97</v>
      </c>
      <c r="I172" s="8">
        <f t="shared" si="2"/>
        <v>1</v>
      </c>
    </row>
    <row r="173" spans="1:9" hidden="1" x14ac:dyDescent="0.25">
      <c r="A173" t="s">
        <v>139</v>
      </c>
      <c r="B173">
        <v>20804119529</v>
      </c>
      <c r="C173">
        <v>2119529</v>
      </c>
      <c r="D173">
        <v>208041195</v>
      </c>
      <c r="E173" t="s">
        <v>140</v>
      </c>
      <c r="F173" s="7">
        <v>205</v>
      </c>
      <c r="G173" s="7">
        <v>225</v>
      </c>
      <c r="H173" t="s">
        <v>97</v>
      </c>
      <c r="I173" s="8">
        <f t="shared" si="2"/>
        <v>1</v>
      </c>
    </row>
    <row r="174" spans="1:9" hidden="1" x14ac:dyDescent="0.25">
      <c r="A174" t="s">
        <v>139</v>
      </c>
      <c r="B174">
        <v>20804119530</v>
      </c>
      <c r="C174">
        <v>2119530</v>
      </c>
      <c r="D174">
        <v>208041195</v>
      </c>
      <c r="E174" t="s">
        <v>140</v>
      </c>
      <c r="F174" s="7">
        <v>374</v>
      </c>
      <c r="G174" s="7">
        <v>410</v>
      </c>
      <c r="H174" t="s">
        <v>97</v>
      </c>
      <c r="I174" s="8">
        <f t="shared" si="2"/>
        <v>1</v>
      </c>
    </row>
    <row r="175" spans="1:9" hidden="1" x14ac:dyDescent="0.25">
      <c r="A175" t="s">
        <v>139</v>
      </c>
      <c r="B175">
        <v>20804119531</v>
      </c>
      <c r="C175">
        <v>2119531</v>
      </c>
      <c r="D175">
        <v>208041195</v>
      </c>
      <c r="E175" t="s">
        <v>140</v>
      </c>
      <c r="F175" s="7">
        <v>343</v>
      </c>
      <c r="G175" s="7">
        <v>376</v>
      </c>
      <c r="H175" t="s">
        <v>97</v>
      </c>
      <c r="I175" s="8">
        <f t="shared" si="2"/>
        <v>1</v>
      </c>
    </row>
    <row r="176" spans="1:9" hidden="1" x14ac:dyDescent="0.25">
      <c r="A176" t="s">
        <v>139</v>
      </c>
      <c r="B176">
        <v>20804119532</v>
      </c>
      <c r="C176">
        <v>2119532</v>
      </c>
      <c r="D176">
        <v>208041195</v>
      </c>
      <c r="E176" t="s">
        <v>140</v>
      </c>
      <c r="F176" s="7">
        <v>285</v>
      </c>
      <c r="G176" s="7">
        <v>313</v>
      </c>
      <c r="H176" t="s">
        <v>97</v>
      </c>
      <c r="I176" s="8">
        <f t="shared" si="2"/>
        <v>1</v>
      </c>
    </row>
    <row r="177" spans="1:9" hidden="1" x14ac:dyDescent="0.25">
      <c r="A177" t="s">
        <v>139</v>
      </c>
      <c r="B177">
        <v>20804119533</v>
      </c>
      <c r="C177">
        <v>2119533</v>
      </c>
      <c r="D177">
        <v>208041195</v>
      </c>
      <c r="E177" t="s">
        <v>140</v>
      </c>
      <c r="F177" s="7">
        <v>418</v>
      </c>
      <c r="G177" s="7">
        <v>459</v>
      </c>
      <c r="H177" t="s">
        <v>97</v>
      </c>
      <c r="I177" s="8">
        <f t="shared" si="2"/>
        <v>1</v>
      </c>
    </row>
    <row r="178" spans="1:9" hidden="1" x14ac:dyDescent="0.25">
      <c r="A178" t="s">
        <v>139</v>
      </c>
      <c r="B178">
        <v>20804119534</v>
      </c>
      <c r="C178">
        <v>2119534</v>
      </c>
      <c r="D178">
        <v>208041195</v>
      </c>
      <c r="E178" t="s">
        <v>140</v>
      </c>
      <c r="F178" s="7">
        <v>301</v>
      </c>
      <c r="G178" s="7">
        <v>330</v>
      </c>
      <c r="H178" t="s">
        <v>97</v>
      </c>
      <c r="I178" s="8">
        <f t="shared" si="2"/>
        <v>1</v>
      </c>
    </row>
    <row r="179" spans="1:9" hidden="1" x14ac:dyDescent="0.25">
      <c r="A179" t="s">
        <v>139</v>
      </c>
      <c r="B179">
        <v>20804119535</v>
      </c>
      <c r="C179">
        <v>2119535</v>
      </c>
      <c r="D179">
        <v>208041195</v>
      </c>
      <c r="E179" t="s">
        <v>140</v>
      </c>
      <c r="F179" s="7">
        <v>337</v>
      </c>
      <c r="G179" s="7">
        <v>370</v>
      </c>
      <c r="H179" t="s">
        <v>97</v>
      </c>
      <c r="I179" s="8">
        <f t="shared" si="2"/>
        <v>1</v>
      </c>
    </row>
    <row r="180" spans="1:9" hidden="1" x14ac:dyDescent="0.25">
      <c r="A180" t="s">
        <v>139</v>
      </c>
      <c r="B180">
        <v>20804119536</v>
      </c>
      <c r="C180">
        <v>2119536</v>
      </c>
      <c r="D180">
        <v>208041195</v>
      </c>
      <c r="E180" t="s">
        <v>140</v>
      </c>
      <c r="F180" s="7">
        <v>243</v>
      </c>
      <c r="G180" s="7">
        <v>267</v>
      </c>
      <c r="H180" t="s">
        <v>97</v>
      </c>
      <c r="I180" s="8">
        <f t="shared" si="2"/>
        <v>1</v>
      </c>
    </row>
    <row r="181" spans="1:9" hidden="1" x14ac:dyDescent="0.25">
      <c r="A181" t="s">
        <v>139</v>
      </c>
      <c r="B181">
        <v>20804119537</v>
      </c>
      <c r="C181">
        <v>2119537</v>
      </c>
      <c r="D181">
        <v>208041195</v>
      </c>
      <c r="E181" t="s">
        <v>140</v>
      </c>
      <c r="F181" s="7">
        <v>320</v>
      </c>
      <c r="G181" s="7">
        <v>351</v>
      </c>
      <c r="H181" t="s">
        <v>97</v>
      </c>
      <c r="I181" s="8">
        <f t="shared" si="2"/>
        <v>1</v>
      </c>
    </row>
    <row r="182" spans="1:9" hidden="1" x14ac:dyDescent="0.25">
      <c r="A182" t="s">
        <v>139</v>
      </c>
      <c r="B182">
        <v>20804119538</v>
      </c>
      <c r="C182">
        <v>2119538</v>
      </c>
      <c r="D182">
        <v>208041195</v>
      </c>
      <c r="E182" t="s">
        <v>140</v>
      </c>
      <c r="F182" s="7">
        <v>201</v>
      </c>
      <c r="G182" s="7">
        <v>220</v>
      </c>
      <c r="H182" t="s">
        <v>97</v>
      </c>
      <c r="I182" s="8">
        <f t="shared" si="2"/>
        <v>1</v>
      </c>
    </row>
    <row r="183" spans="1:9" hidden="1" x14ac:dyDescent="0.25">
      <c r="A183" t="s">
        <v>139</v>
      </c>
      <c r="B183">
        <v>20804119539</v>
      </c>
      <c r="C183">
        <v>2119539</v>
      </c>
      <c r="D183">
        <v>208041195</v>
      </c>
      <c r="E183" t="s">
        <v>140</v>
      </c>
      <c r="F183" s="7">
        <v>212</v>
      </c>
      <c r="G183" s="7">
        <v>233</v>
      </c>
      <c r="H183" t="s">
        <v>97</v>
      </c>
      <c r="I183" s="8">
        <f t="shared" si="2"/>
        <v>1</v>
      </c>
    </row>
    <row r="184" spans="1:9" hidden="1" x14ac:dyDescent="0.25">
      <c r="A184" t="s">
        <v>139</v>
      </c>
      <c r="B184">
        <v>20804119540</v>
      </c>
      <c r="C184">
        <v>2119540</v>
      </c>
      <c r="D184">
        <v>208041195</v>
      </c>
      <c r="E184" t="s">
        <v>140</v>
      </c>
      <c r="F184" s="7">
        <v>375</v>
      </c>
      <c r="G184" s="7">
        <v>411</v>
      </c>
      <c r="H184" t="s">
        <v>97</v>
      </c>
      <c r="I184" s="8">
        <f t="shared" si="2"/>
        <v>1</v>
      </c>
    </row>
    <row r="185" spans="1:9" hidden="1" x14ac:dyDescent="0.25">
      <c r="A185" t="s">
        <v>139</v>
      </c>
      <c r="B185">
        <v>20804119541</v>
      </c>
      <c r="C185">
        <v>2119541</v>
      </c>
      <c r="D185">
        <v>208041195</v>
      </c>
      <c r="E185" t="s">
        <v>140</v>
      </c>
      <c r="F185" s="7">
        <v>292</v>
      </c>
      <c r="G185" s="7">
        <v>320</v>
      </c>
      <c r="H185" t="s">
        <v>97</v>
      </c>
      <c r="I185" s="8">
        <f t="shared" si="2"/>
        <v>1</v>
      </c>
    </row>
    <row r="186" spans="1:9" hidden="1" x14ac:dyDescent="0.25">
      <c r="A186" t="s">
        <v>139</v>
      </c>
      <c r="B186">
        <v>20804119542</v>
      </c>
      <c r="C186">
        <v>2119542</v>
      </c>
      <c r="D186">
        <v>208041195</v>
      </c>
      <c r="E186" t="s">
        <v>140</v>
      </c>
      <c r="F186" s="7">
        <v>307</v>
      </c>
      <c r="G186" s="7">
        <v>337</v>
      </c>
      <c r="H186" t="s">
        <v>97</v>
      </c>
      <c r="I186" s="8">
        <f t="shared" si="2"/>
        <v>1</v>
      </c>
    </row>
    <row r="187" spans="1:9" hidden="1" x14ac:dyDescent="0.25">
      <c r="A187" t="s">
        <v>139</v>
      </c>
      <c r="B187">
        <v>20804119543</v>
      </c>
      <c r="C187">
        <v>2119543</v>
      </c>
      <c r="D187">
        <v>208041195</v>
      </c>
      <c r="E187" t="s">
        <v>140</v>
      </c>
      <c r="F187" s="7">
        <v>380</v>
      </c>
      <c r="G187" s="7">
        <v>417</v>
      </c>
      <c r="H187" t="s">
        <v>97</v>
      </c>
      <c r="I187" s="8">
        <f t="shared" si="2"/>
        <v>1</v>
      </c>
    </row>
    <row r="188" spans="1:9" hidden="1" x14ac:dyDescent="0.25">
      <c r="A188" t="s">
        <v>139</v>
      </c>
      <c r="B188">
        <v>20804119544</v>
      </c>
      <c r="C188">
        <v>2119544</v>
      </c>
      <c r="D188">
        <v>208041195</v>
      </c>
      <c r="E188" t="s">
        <v>140</v>
      </c>
      <c r="F188" s="7">
        <v>345</v>
      </c>
      <c r="G188" s="7">
        <v>378</v>
      </c>
      <c r="H188" t="s">
        <v>97</v>
      </c>
      <c r="I188" s="8">
        <f t="shared" si="2"/>
        <v>1</v>
      </c>
    </row>
    <row r="189" spans="1:9" hidden="1" x14ac:dyDescent="0.25">
      <c r="A189" t="s">
        <v>139</v>
      </c>
      <c r="B189">
        <v>20804119545</v>
      </c>
      <c r="C189">
        <v>2119545</v>
      </c>
      <c r="D189">
        <v>208041195</v>
      </c>
      <c r="E189" t="s">
        <v>140</v>
      </c>
      <c r="F189" s="7">
        <v>195</v>
      </c>
      <c r="G189" s="7">
        <v>214</v>
      </c>
      <c r="H189" t="s">
        <v>97</v>
      </c>
      <c r="I189" s="8">
        <f t="shared" si="2"/>
        <v>1</v>
      </c>
    </row>
    <row r="190" spans="1:9" hidden="1" x14ac:dyDescent="0.25">
      <c r="A190" t="s">
        <v>139</v>
      </c>
      <c r="B190">
        <v>20804119547</v>
      </c>
      <c r="C190">
        <v>2119547</v>
      </c>
      <c r="D190">
        <v>208041195</v>
      </c>
      <c r="E190" t="s">
        <v>140</v>
      </c>
      <c r="F190" s="7">
        <v>213</v>
      </c>
      <c r="G190" s="7">
        <v>234</v>
      </c>
      <c r="H190" t="s">
        <v>97</v>
      </c>
      <c r="I190" s="8">
        <f t="shared" si="2"/>
        <v>1</v>
      </c>
    </row>
    <row r="191" spans="1:9" hidden="1" x14ac:dyDescent="0.25">
      <c r="A191" t="s">
        <v>139</v>
      </c>
      <c r="B191">
        <v>20804119548</v>
      </c>
      <c r="C191">
        <v>2119548</v>
      </c>
      <c r="D191">
        <v>208041195</v>
      </c>
      <c r="E191" t="s">
        <v>140</v>
      </c>
      <c r="F191" s="7">
        <v>170</v>
      </c>
      <c r="G191" s="7">
        <v>186</v>
      </c>
      <c r="H191" t="s">
        <v>97</v>
      </c>
      <c r="I191" s="8">
        <f t="shared" si="2"/>
        <v>1</v>
      </c>
    </row>
    <row r="192" spans="1:9" hidden="1" x14ac:dyDescent="0.25">
      <c r="A192" t="s">
        <v>139</v>
      </c>
      <c r="B192">
        <v>20804119549</v>
      </c>
      <c r="C192">
        <v>2119549</v>
      </c>
      <c r="D192">
        <v>208041195</v>
      </c>
      <c r="E192" t="s">
        <v>140</v>
      </c>
      <c r="F192" s="7">
        <v>202</v>
      </c>
      <c r="G192" s="7">
        <v>222</v>
      </c>
      <c r="H192" t="s">
        <v>97</v>
      </c>
      <c r="I192" s="8">
        <f t="shared" si="2"/>
        <v>1</v>
      </c>
    </row>
    <row r="193" spans="1:9" hidden="1" x14ac:dyDescent="0.25">
      <c r="A193" t="s">
        <v>139</v>
      </c>
      <c r="B193">
        <v>20804119550</v>
      </c>
      <c r="C193">
        <v>2119550</v>
      </c>
      <c r="D193">
        <v>208041195</v>
      </c>
      <c r="E193" t="s">
        <v>140</v>
      </c>
      <c r="F193" s="7">
        <v>0</v>
      </c>
      <c r="G193" s="7">
        <v>0</v>
      </c>
      <c r="H193" t="s">
        <v>97</v>
      </c>
      <c r="I193" s="8">
        <f t="shared" si="2"/>
        <v>1</v>
      </c>
    </row>
    <row r="194" spans="1:9" hidden="1" x14ac:dyDescent="0.25">
      <c r="A194" t="s">
        <v>139</v>
      </c>
      <c r="B194">
        <v>20804119551</v>
      </c>
      <c r="C194">
        <v>2119551</v>
      </c>
      <c r="D194">
        <v>208041195</v>
      </c>
      <c r="E194" t="s">
        <v>140</v>
      </c>
      <c r="F194" s="7">
        <v>256</v>
      </c>
      <c r="G194" s="7">
        <v>281</v>
      </c>
      <c r="H194" t="s">
        <v>97</v>
      </c>
      <c r="I194" s="8">
        <f t="shared" si="2"/>
        <v>1</v>
      </c>
    </row>
    <row r="195" spans="1:9" hidden="1" x14ac:dyDescent="0.25">
      <c r="A195" t="s">
        <v>139</v>
      </c>
      <c r="B195">
        <v>20804119554</v>
      </c>
      <c r="C195">
        <v>2119554</v>
      </c>
      <c r="D195">
        <v>208041195</v>
      </c>
      <c r="E195" t="s">
        <v>140</v>
      </c>
      <c r="F195" s="7">
        <v>287</v>
      </c>
      <c r="G195" s="7">
        <v>315</v>
      </c>
      <c r="H195" t="s">
        <v>97</v>
      </c>
      <c r="I195" s="8">
        <f t="shared" ref="I195:I258" si="3">COUNTIF($B$2:$B$15477,B195)</f>
        <v>1</v>
      </c>
    </row>
    <row r="196" spans="1:9" hidden="1" x14ac:dyDescent="0.25">
      <c r="A196" t="s">
        <v>139</v>
      </c>
      <c r="B196">
        <v>20804119555</v>
      </c>
      <c r="C196">
        <v>2119555</v>
      </c>
      <c r="D196">
        <v>208041195</v>
      </c>
      <c r="E196" t="s">
        <v>140</v>
      </c>
      <c r="F196" s="7">
        <v>216</v>
      </c>
      <c r="G196" s="7">
        <v>237</v>
      </c>
      <c r="H196" t="s">
        <v>97</v>
      </c>
      <c r="I196" s="8">
        <f t="shared" si="3"/>
        <v>1</v>
      </c>
    </row>
    <row r="197" spans="1:9" hidden="1" x14ac:dyDescent="0.25">
      <c r="A197" t="s">
        <v>10</v>
      </c>
      <c r="B197">
        <v>20904122524</v>
      </c>
      <c r="C197">
        <v>2122524</v>
      </c>
      <c r="D197">
        <v>209041225</v>
      </c>
      <c r="E197" t="s">
        <v>41</v>
      </c>
      <c r="F197" s="7">
        <v>585</v>
      </c>
      <c r="G197" s="7">
        <v>642</v>
      </c>
      <c r="H197" t="s">
        <v>40</v>
      </c>
      <c r="I197" s="8">
        <f t="shared" si="3"/>
        <v>1</v>
      </c>
    </row>
    <row r="198" spans="1:9" hidden="1" x14ac:dyDescent="0.25">
      <c r="A198" t="s">
        <v>10</v>
      </c>
      <c r="B198">
        <v>20904122526</v>
      </c>
      <c r="C198">
        <v>2122526</v>
      </c>
      <c r="D198">
        <v>209041225</v>
      </c>
      <c r="E198" t="s">
        <v>41</v>
      </c>
      <c r="F198" s="7">
        <v>1116</v>
      </c>
      <c r="G198" s="7">
        <v>1224</v>
      </c>
      <c r="H198" t="s">
        <v>40</v>
      </c>
      <c r="I198" s="8">
        <f t="shared" si="3"/>
        <v>1</v>
      </c>
    </row>
    <row r="199" spans="1:9" hidden="1" x14ac:dyDescent="0.25">
      <c r="A199" t="s">
        <v>10</v>
      </c>
      <c r="B199">
        <v>20904122529</v>
      </c>
      <c r="C199">
        <v>2122529</v>
      </c>
      <c r="D199">
        <v>209041225</v>
      </c>
      <c r="E199" t="s">
        <v>41</v>
      </c>
      <c r="F199" s="7">
        <v>325</v>
      </c>
      <c r="G199" s="7">
        <v>357</v>
      </c>
      <c r="H199" t="s">
        <v>40</v>
      </c>
      <c r="I199" s="8">
        <f t="shared" si="3"/>
        <v>1</v>
      </c>
    </row>
    <row r="200" spans="1:9" hidden="1" x14ac:dyDescent="0.25">
      <c r="A200" t="s">
        <v>10</v>
      </c>
      <c r="B200">
        <v>20904122530</v>
      </c>
      <c r="C200">
        <v>2122530</v>
      </c>
      <c r="D200">
        <v>209041225</v>
      </c>
      <c r="E200" t="s">
        <v>41</v>
      </c>
      <c r="F200" s="7">
        <v>327</v>
      </c>
      <c r="G200" s="7">
        <v>305</v>
      </c>
      <c r="H200" t="s">
        <v>40</v>
      </c>
      <c r="I200" s="8">
        <f t="shared" si="3"/>
        <v>1</v>
      </c>
    </row>
    <row r="201" spans="1:9" hidden="1" x14ac:dyDescent="0.25">
      <c r="A201" s="8" t="s">
        <v>10</v>
      </c>
      <c r="B201" s="8">
        <v>20904143713</v>
      </c>
      <c r="C201" s="8">
        <v>2143713</v>
      </c>
      <c r="D201" s="8">
        <v>209041437</v>
      </c>
      <c r="E201" s="8" t="s">
        <v>63</v>
      </c>
      <c r="F201" s="8">
        <v>220</v>
      </c>
      <c r="G201" s="8">
        <v>241</v>
      </c>
      <c r="H201" s="8" t="s">
        <v>64</v>
      </c>
      <c r="I201" s="8">
        <f t="shared" si="3"/>
        <v>1</v>
      </c>
    </row>
    <row r="202" spans="1:9" hidden="1" x14ac:dyDescent="0.25">
      <c r="A202" s="8" t="s">
        <v>10</v>
      </c>
      <c r="B202" s="8">
        <v>20904143719</v>
      </c>
      <c r="C202" s="8">
        <v>2143719</v>
      </c>
      <c r="D202" s="8">
        <v>209041437</v>
      </c>
      <c r="E202" s="8" t="s">
        <v>63</v>
      </c>
      <c r="F202" s="8">
        <v>674</v>
      </c>
      <c r="G202" s="8">
        <v>739</v>
      </c>
      <c r="H202" s="8" t="s">
        <v>64</v>
      </c>
      <c r="I202" s="8">
        <f t="shared" si="3"/>
        <v>1</v>
      </c>
    </row>
    <row r="203" spans="1:9" hidden="1" x14ac:dyDescent="0.25">
      <c r="A203" s="8" t="s">
        <v>10</v>
      </c>
      <c r="B203" s="8">
        <v>20904143720</v>
      </c>
      <c r="C203" s="8">
        <v>2143720</v>
      </c>
      <c r="D203" s="8">
        <v>209041437</v>
      </c>
      <c r="E203" s="8" t="s">
        <v>63</v>
      </c>
      <c r="F203" s="8">
        <v>538</v>
      </c>
      <c r="G203" s="8">
        <v>590</v>
      </c>
      <c r="H203" s="8" t="s">
        <v>64</v>
      </c>
      <c r="I203" s="8">
        <f t="shared" si="3"/>
        <v>1</v>
      </c>
    </row>
    <row r="204" spans="1:9" hidden="1" x14ac:dyDescent="0.25">
      <c r="A204" s="8" t="s">
        <v>10</v>
      </c>
      <c r="B204" s="8">
        <v>20904143724</v>
      </c>
      <c r="C204" s="8">
        <v>2143724</v>
      </c>
      <c r="D204" s="8">
        <v>209041437</v>
      </c>
      <c r="E204" s="8" t="s">
        <v>63</v>
      </c>
      <c r="F204" s="8">
        <v>261</v>
      </c>
      <c r="G204" s="8">
        <v>280</v>
      </c>
      <c r="H204" s="8" t="s">
        <v>64</v>
      </c>
      <c r="I204" s="8">
        <f t="shared" si="3"/>
        <v>1</v>
      </c>
    </row>
    <row r="205" spans="1:9" hidden="1" x14ac:dyDescent="0.25">
      <c r="A205" s="8" t="s">
        <v>10</v>
      </c>
      <c r="B205" s="8">
        <v>20904143725</v>
      </c>
      <c r="C205" s="8">
        <v>2143725</v>
      </c>
      <c r="D205" s="8">
        <v>209041437</v>
      </c>
      <c r="E205" s="8" t="s">
        <v>63</v>
      </c>
      <c r="F205" s="8">
        <v>386</v>
      </c>
      <c r="G205" s="8">
        <v>423</v>
      </c>
      <c r="H205" s="8" t="s">
        <v>64</v>
      </c>
      <c r="I205" s="8">
        <f t="shared" si="3"/>
        <v>1</v>
      </c>
    </row>
    <row r="206" spans="1:9" hidden="1" x14ac:dyDescent="0.25">
      <c r="A206" s="8" t="s">
        <v>10</v>
      </c>
      <c r="B206" s="8">
        <v>20904143726</v>
      </c>
      <c r="C206" s="8">
        <v>2143726</v>
      </c>
      <c r="D206" s="8">
        <v>209041437</v>
      </c>
      <c r="E206" s="8" t="s">
        <v>63</v>
      </c>
      <c r="F206" s="8">
        <v>417</v>
      </c>
      <c r="G206" s="8">
        <v>457</v>
      </c>
      <c r="H206" s="8" t="s">
        <v>64</v>
      </c>
      <c r="I206" s="8">
        <f t="shared" si="3"/>
        <v>1</v>
      </c>
    </row>
    <row r="207" spans="1:9" hidden="1" x14ac:dyDescent="0.25">
      <c r="A207" s="8" t="s">
        <v>10</v>
      </c>
      <c r="B207" s="8">
        <v>20904143728</v>
      </c>
      <c r="C207" s="8">
        <v>2143728</v>
      </c>
      <c r="D207" s="8">
        <v>209041437</v>
      </c>
      <c r="E207" s="8" t="s">
        <v>63</v>
      </c>
      <c r="F207" s="8">
        <v>372</v>
      </c>
      <c r="G207" s="8">
        <v>408</v>
      </c>
      <c r="H207" s="8" t="s">
        <v>64</v>
      </c>
      <c r="I207" s="8">
        <f t="shared" si="3"/>
        <v>1</v>
      </c>
    </row>
    <row r="208" spans="1:9" hidden="1" x14ac:dyDescent="0.25">
      <c r="A208" s="8" t="s">
        <v>10</v>
      </c>
      <c r="B208" s="8">
        <v>20904143732</v>
      </c>
      <c r="C208" s="8">
        <v>2143732</v>
      </c>
      <c r="D208" s="8">
        <v>209041437</v>
      </c>
      <c r="E208" s="8" t="s">
        <v>63</v>
      </c>
      <c r="F208" s="8">
        <v>238</v>
      </c>
      <c r="G208" s="8">
        <v>261</v>
      </c>
      <c r="H208" s="8" t="s">
        <v>64</v>
      </c>
      <c r="I208" s="8">
        <f t="shared" si="3"/>
        <v>1</v>
      </c>
    </row>
    <row r="209" spans="1:9" hidden="1" x14ac:dyDescent="0.25">
      <c r="A209" s="8" t="s">
        <v>10</v>
      </c>
      <c r="B209" s="8">
        <v>20904143748</v>
      </c>
      <c r="C209" s="8">
        <v>2143748</v>
      </c>
      <c r="D209" s="8">
        <v>209041437</v>
      </c>
      <c r="E209" s="8" t="s">
        <v>63</v>
      </c>
      <c r="F209" s="8">
        <v>239</v>
      </c>
      <c r="G209" s="8">
        <v>262</v>
      </c>
      <c r="H209" s="8" t="s">
        <v>64</v>
      </c>
      <c r="I209" s="8">
        <f t="shared" si="3"/>
        <v>1</v>
      </c>
    </row>
    <row r="210" spans="1:9" hidden="1" x14ac:dyDescent="0.25">
      <c r="A210" s="8" t="s">
        <v>10</v>
      </c>
      <c r="B210" s="8">
        <v>21002123201</v>
      </c>
      <c r="C210" s="8">
        <v>2123201</v>
      </c>
      <c r="D210" s="8">
        <v>210021232</v>
      </c>
      <c r="E210" s="8" t="s">
        <v>22</v>
      </c>
      <c r="F210" s="8">
        <v>276</v>
      </c>
      <c r="G210" s="8">
        <v>303</v>
      </c>
      <c r="H210" s="8" t="s">
        <v>21</v>
      </c>
      <c r="I210" s="8">
        <f t="shared" si="3"/>
        <v>1</v>
      </c>
    </row>
    <row r="211" spans="1:9" hidden="1" x14ac:dyDescent="0.25">
      <c r="A211" s="8" t="s">
        <v>10</v>
      </c>
      <c r="B211" s="8">
        <v>21002123202</v>
      </c>
      <c r="C211" s="8">
        <v>2123202</v>
      </c>
      <c r="D211" s="8">
        <v>210021232</v>
      </c>
      <c r="E211" s="8" t="s">
        <v>22</v>
      </c>
      <c r="F211" s="8">
        <v>502</v>
      </c>
      <c r="G211" s="8">
        <v>551</v>
      </c>
      <c r="H211" s="8" t="s">
        <v>21</v>
      </c>
      <c r="I211" s="8">
        <f t="shared" si="3"/>
        <v>1</v>
      </c>
    </row>
    <row r="212" spans="1:9" hidden="1" x14ac:dyDescent="0.25">
      <c r="A212" s="8" t="s">
        <v>10</v>
      </c>
      <c r="B212" s="8">
        <v>21002123203</v>
      </c>
      <c r="C212" s="8">
        <v>2123203</v>
      </c>
      <c r="D212" s="8">
        <v>210021232</v>
      </c>
      <c r="E212" s="8" t="s">
        <v>22</v>
      </c>
      <c r="F212" s="8">
        <v>308</v>
      </c>
      <c r="G212" s="8">
        <v>307</v>
      </c>
      <c r="H212" s="8" t="s">
        <v>21</v>
      </c>
      <c r="I212" s="8">
        <f t="shared" si="3"/>
        <v>1</v>
      </c>
    </row>
    <row r="213" spans="1:9" hidden="1" x14ac:dyDescent="0.25">
      <c r="A213" s="8" t="s">
        <v>10</v>
      </c>
      <c r="B213" s="8">
        <v>21002123205</v>
      </c>
      <c r="C213" s="8">
        <v>2123205</v>
      </c>
      <c r="D213" s="8">
        <v>210021232</v>
      </c>
      <c r="E213" s="8" t="s">
        <v>22</v>
      </c>
      <c r="F213" s="8">
        <v>347</v>
      </c>
      <c r="G213" s="8">
        <v>381</v>
      </c>
      <c r="H213" s="8" t="s">
        <v>21</v>
      </c>
      <c r="I213" s="8">
        <f t="shared" si="3"/>
        <v>1</v>
      </c>
    </row>
    <row r="214" spans="1:9" hidden="1" x14ac:dyDescent="0.25">
      <c r="A214" s="8" t="s">
        <v>10</v>
      </c>
      <c r="B214" s="8">
        <v>21002123206</v>
      </c>
      <c r="C214" s="8">
        <v>2123206</v>
      </c>
      <c r="D214" s="8">
        <v>210021232</v>
      </c>
      <c r="E214" s="8" t="s">
        <v>22</v>
      </c>
      <c r="F214" s="8">
        <v>163</v>
      </c>
      <c r="G214" s="8">
        <v>179</v>
      </c>
      <c r="H214" s="8" t="s">
        <v>21</v>
      </c>
      <c r="I214" s="8">
        <f t="shared" si="3"/>
        <v>1</v>
      </c>
    </row>
    <row r="215" spans="1:9" hidden="1" x14ac:dyDescent="0.25">
      <c r="A215" s="8" t="s">
        <v>10</v>
      </c>
      <c r="B215" s="8">
        <v>21002123207</v>
      </c>
      <c r="C215" s="8">
        <v>2123207</v>
      </c>
      <c r="D215" s="8">
        <v>210021232</v>
      </c>
      <c r="E215" s="8" t="s">
        <v>22</v>
      </c>
      <c r="F215" s="8">
        <v>477</v>
      </c>
      <c r="G215" s="8">
        <v>523</v>
      </c>
      <c r="H215" s="8" t="s">
        <v>21</v>
      </c>
      <c r="I215" s="8">
        <f t="shared" si="3"/>
        <v>1</v>
      </c>
    </row>
    <row r="216" spans="1:9" hidden="1" x14ac:dyDescent="0.25">
      <c r="A216" s="8" t="s">
        <v>10</v>
      </c>
      <c r="B216" s="8">
        <v>21002123208</v>
      </c>
      <c r="C216" s="8">
        <v>2123208</v>
      </c>
      <c r="D216" s="8">
        <v>210021232</v>
      </c>
      <c r="E216" s="8" t="s">
        <v>22</v>
      </c>
      <c r="F216" s="8">
        <v>262</v>
      </c>
      <c r="G216" s="8">
        <v>287</v>
      </c>
      <c r="H216" s="8" t="s">
        <v>21</v>
      </c>
      <c r="I216" s="8">
        <f t="shared" si="3"/>
        <v>1</v>
      </c>
    </row>
    <row r="217" spans="1:9" hidden="1" x14ac:dyDescent="0.25">
      <c r="A217" s="8" t="s">
        <v>10</v>
      </c>
      <c r="B217" s="8">
        <v>21002123209</v>
      </c>
      <c r="C217" s="8">
        <v>2123209</v>
      </c>
      <c r="D217" s="8">
        <v>210021232</v>
      </c>
      <c r="E217" s="8" t="s">
        <v>22</v>
      </c>
      <c r="F217" s="8">
        <v>388</v>
      </c>
      <c r="G217" s="8">
        <v>396</v>
      </c>
      <c r="H217" s="8" t="s">
        <v>21</v>
      </c>
      <c r="I217" s="8">
        <f t="shared" si="3"/>
        <v>1</v>
      </c>
    </row>
    <row r="218" spans="1:9" hidden="1" x14ac:dyDescent="0.25">
      <c r="A218" s="8" t="s">
        <v>10</v>
      </c>
      <c r="B218" s="8">
        <v>21002123210</v>
      </c>
      <c r="C218" s="8">
        <v>2123210</v>
      </c>
      <c r="D218" s="8">
        <v>210021232</v>
      </c>
      <c r="E218" s="8" t="s">
        <v>22</v>
      </c>
      <c r="F218" s="8">
        <v>396</v>
      </c>
      <c r="G218" s="8">
        <v>414</v>
      </c>
      <c r="H218" s="8" t="s">
        <v>21</v>
      </c>
      <c r="I218" s="8">
        <f t="shared" si="3"/>
        <v>1</v>
      </c>
    </row>
    <row r="219" spans="1:9" hidden="1" x14ac:dyDescent="0.25">
      <c r="A219" s="8" t="s">
        <v>10</v>
      </c>
      <c r="B219" s="8">
        <v>21002123211</v>
      </c>
      <c r="C219" s="8">
        <v>2123211</v>
      </c>
      <c r="D219" s="8">
        <v>210021232</v>
      </c>
      <c r="E219" s="8" t="s">
        <v>22</v>
      </c>
      <c r="F219" s="8">
        <v>373</v>
      </c>
      <c r="G219" s="8">
        <v>409</v>
      </c>
      <c r="H219" s="8" t="s">
        <v>21</v>
      </c>
      <c r="I219" s="8">
        <f t="shared" si="3"/>
        <v>1</v>
      </c>
    </row>
    <row r="220" spans="1:9" hidden="1" x14ac:dyDescent="0.25">
      <c r="A220" s="8" t="s">
        <v>10</v>
      </c>
      <c r="B220" s="8">
        <v>21002123212</v>
      </c>
      <c r="C220" s="8">
        <v>2123212</v>
      </c>
      <c r="D220" s="8">
        <v>210021232</v>
      </c>
      <c r="E220" s="8" t="s">
        <v>22</v>
      </c>
      <c r="F220" s="8">
        <v>128</v>
      </c>
      <c r="G220" s="8">
        <v>140</v>
      </c>
      <c r="H220" s="8" t="s">
        <v>21</v>
      </c>
      <c r="I220" s="8">
        <f t="shared" si="3"/>
        <v>1</v>
      </c>
    </row>
    <row r="221" spans="1:9" hidden="1" x14ac:dyDescent="0.25">
      <c r="A221" s="8" t="s">
        <v>10</v>
      </c>
      <c r="B221" s="8">
        <v>21002123213</v>
      </c>
      <c r="C221" s="8">
        <v>2123213</v>
      </c>
      <c r="D221" s="8">
        <v>210021232</v>
      </c>
      <c r="E221" s="8" t="s">
        <v>22</v>
      </c>
      <c r="F221" s="8">
        <v>327</v>
      </c>
      <c r="G221" s="8">
        <v>359</v>
      </c>
      <c r="H221" s="8" t="s">
        <v>21</v>
      </c>
      <c r="I221" s="8">
        <f t="shared" si="3"/>
        <v>1</v>
      </c>
    </row>
    <row r="222" spans="1:9" hidden="1" x14ac:dyDescent="0.25">
      <c r="A222" s="8" t="s">
        <v>10</v>
      </c>
      <c r="B222" s="8">
        <v>21002123214</v>
      </c>
      <c r="C222" s="8">
        <v>2123214</v>
      </c>
      <c r="D222" s="8">
        <v>210021232</v>
      </c>
      <c r="E222" s="8" t="s">
        <v>22</v>
      </c>
      <c r="F222" s="8">
        <v>266</v>
      </c>
      <c r="G222" s="8">
        <v>292</v>
      </c>
      <c r="H222" s="8" t="s">
        <v>21</v>
      </c>
      <c r="I222" s="8">
        <f t="shared" si="3"/>
        <v>1</v>
      </c>
    </row>
    <row r="223" spans="1:9" hidden="1" x14ac:dyDescent="0.25">
      <c r="A223" s="8" t="s">
        <v>10</v>
      </c>
      <c r="B223" s="8">
        <v>21002123215</v>
      </c>
      <c r="C223" s="8">
        <v>2123215</v>
      </c>
      <c r="D223" s="8">
        <v>210021232</v>
      </c>
      <c r="E223" s="8" t="s">
        <v>22</v>
      </c>
      <c r="F223" s="8">
        <v>697</v>
      </c>
      <c r="G223" s="8">
        <v>744</v>
      </c>
      <c r="H223" s="8" t="s">
        <v>21</v>
      </c>
      <c r="I223" s="8">
        <f t="shared" si="3"/>
        <v>1</v>
      </c>
    </row>
    <row r="224" spans="1:9" hidden="1" x14ac:dyDescent="0.25">
      <c r="A224" s="8" t="s">
        <v>10</v>
      </c>
      <c r="B224" s="8">
        <v>21002123216</v>
      </c>
      <c r="C224" s="8">
        <v>2123216</v>
      </c>
      <c r="D224" s="8">
        <v>210021232</v>
      </c>
      <c r="E224" s="8" t="s">
        <v>22</v>
      </c>
      <c r="F224" s="8">
        <v>319</v>
      </c>
      <c r="G224" s="8">
        <v>350</v>
      </c>
      <c r="H224" s="8" t="s">
        <v>21</v>
      </c>
      <c r="I224" s="8">
        <f t="shared" si="3"/>
        <v>1</v>
      </c>
    </row>
    <row r="225" spans="1:9" hidden="1" x14ac:dyDescent="0.25">
      <c r="A225" s="8" t="s">
        <v>10</v>
      </c>
      <c r="B225" s="8">
        <v>21002123217</v>
      </c>
      <c r="C225" s="8">
        <v>2123217</v>
      </c>
      <c r="D225" s="8">
        <v>210021232</v>
      </c>
      <c r="E225" s="8" t="s">
        <v>22</v>
      </c>
      <c r="F225" s="8">
        <v>304</v>
      </c>
      <c r="G225" s="8">
        <v>333</v>
      </c>
      <c r="H225" s="8" t="s">
        <v>21</v>
      </c>
      <c r="I225" s="8">
        <f t="shared" si="3"/>
        <v>1</v>
      </c>
    </row>
    <row r="226" spans="1:9" hidden="1" x14ac:dyDescent="0.25">
      <c r="A226" s="8" t="s">
        <v>10</v>
      </c>
      <c r="B226" s="8">
        <v>21002123218</v>
      </c>
      <c r="C226" s="8">
        <v>2123218</v>
      </c>
      <c r="D226" s="8">
        <v>210021232</v>
      </c>
      <c r="E226" s="8" t="s">
        <v>22</v>
      </c>
      <c r="F226" s="8">
        <v>1626</v>
      </c>
      <c r="G226" s="8">
        <v>1780</v>
      </c>
      <c r="H226" s="8" t="s">
        <v>21</v>
      </c>
      <c r="I226" s="8">
        <f t="shared" si="3"/>
        <v>1</v>
      </c>
    </row>
    <row r="227" spans="1:9" hidden="1" x14ac:dyDescent="0.25">
      <c r="A227" s="8" t="s">
        <v>10</v>
      </c>
      <c r="B227" s="8">
        <v>21002123219</v>
      </c>
      <c r="C227" s="8">
        <v>2123219</v>
      </c>
      <c r="D227" s="8">
        <v>210021232</v>
      </c>
      <c r="E227" s="8" t="s">
        <v>22</v>
      </c>
      <c r="F227" s="8">
        <v>395</v>
      </c>
      <c r="G227" s="8">
        <v>433</v>
      </c>
      <c r="H227" s="8" t="s">
        <v>21</v>
      </c>
      <c r="I227" s="8">
        <f t="shared" si="3"/>
        <v>1</v>
      </c>
    </row>
    <row r="228" spans="1:9" hidden="1" x14ac:dyDescent="0.25">
      <c r="A228" s="8" t="s">
        <v>10</v>
      </c>
      <c r="B228" s="8">
        <v>21002123220</v>
      </c>
      <c r="C228" s="8">
        <v>2123220</v>
      </c>
      <c r="D228" s="8">
        <v>210021232</v>
      </c>
      <c r="E228" s="8" t="s">
        <v>22</v>
      </c>
      <c r="F228" s="8">
        <v>350</v>
      </c>
      <c r="G228" s="8">
        <v>341</v>
      </c>
      <c r="H228" s="8" t="s">
        <v>21</v>
      </c>
      <c r="I228" s="8">
        <f t="shared" si="3"/>
        <v>1</v>
      </c>
    </row>
    <row r="229" spans="1:9" hidden="1" x14ac:dyDescent="0.25">
      <c r="A229" s="8" t="s">
        <v>10</v>
      </c>
      <c r="B229" s="8">
        <v>21002123221</v>
      </c>
      <c r="C229" s="8">
        <v>2123221</v>
      </c>
      <c r="D229" s="8">
        <v>210021232</v>
      </c>
      <c r="E229" s="8" t="s">
        <v>22</v>
      </c>
      <c r="F229" s="8">
        <v>308</v>
      </c>
      <c r="G229" s="8">
        <v>317</v>
      </c>
      <c r="H229" s="8" t="s">
        <v>21</v>
      </c>
      <c r="I229" s="8">
        <f t="shared" si="3"/>
        <v>1</v>
      </c>
    </row>
    <row r="230" spans="1:9" hidden="1" x14ac:dyDescent="0.25">
      <c r="A230" s="8" t="s">
        <v>10</v>
      </c>
      <c r="B230" s="8">
        <v>21002123222</v>
      </c>
      <c r="C230" s="8">
        <v>2123222</v>
      </c>
      <c r="D230" s="8">
        <v>210021232</v>
      </c>
      <c r="E230" s="8" t="s">
        <v>22</v>
      </c>
      <c r="F230" s="8">
        <v>342</v>
      </c>
      <c r="G230" s="8">
        <v>375</v>
      </c>
      <c r="H230" s="8" t="s">
        <v>21</v>
      </c>
      <c r="I230" s="8">
        <f t="shared" si="3"/>
        <v>1</v>
      </c>
    </row>
    <row r="231" spans="1:9" hidden="1" x14ac:dyDescent="0.25">
      <c r="A231" s="8" t="s">
        <v>10</v>
      </c>
      <c r="B231" s="8">
        <v>21002123223</v>
      </c>
      <c r="C231" s="8">
        <v>2123223</v>
      </c>
      <c r="D231" s="8">
        <v>210021232</v>
      </c>
      <c r="E231" s="8" t="s">
        <v>22</v>
      </c>
      <c r="F231" s="8">
        <v>404</v>
      </c>
      <c r="G231" s="8">
        <v>443</v>
      </c>
      <c r="H231" s="8" t="s">
        <v>21</v>
      </c>
      <c r="I231" s="8">
        <f t="shared" si="3"/>
        <v>1</v>
      </c>
    </row>
    <row r="232" spans="1:9" hidden="1" x14ac:dyDescent="0.25">
      <c r="A232" s="8" t="s">
        <v>10</v>
      </c>
      <c r="B232" s="8">
        <v>21002123224</v>
      </c>
      <c r="C232" s="8">
        <v>2123224</v>
      </c>
      <c r="D232" s="8">
        <v>210021232</v>
      </c>
      <c r="E232" s="8" t="s">
        <v>22</v>
      </c>
      <c r="F232" s="8">
        <v>329</v>
      </c>
      <c r="G232" s="8">
        <v>361</v>
      </c>
      <c r="H232" s="8" t="s">
        <v>21</v>
      </c>
      <c r="I232" s="8">
        <f t="shared" si="3"/>
        <v>1</v>
      </c>
    </row>
    <row r="233" spans="1:9" hidden="1" x14ac:dyDescent="0.25">
      <c r="A233" s="8" t="s">
        <v>10</v>
      </c>
      <c r="B233" s="8">
        <v>21002123225</v>
      </c>
      <c r="C233" s="8">
        <v>2123225</v>
      </c>
      <c r="D233" s="8">
        <v>210021232</v>
      </c>
      <c r="E233" s="8" t="s">
        <v>22</v>
      </c>
      <c r="F233" s="8">
        <v>0</v>
      </c>
      <c r="G233" s="8">
        <v>0</v>
      </c>
      <c r="H233" s="8" t="s">
        <v>21</v>
      </c>
      <c r="I233" s="8">
        <f t="shared" si="3"/>
        <v>1</v>
      </c>
    </row>
    <row r="234" spans="1:9" hidden="1" x14ac:dyDescent="0.25">
      <c r="A234" s="8" t="s">
        <v>10</v>
      </c>
      <c r="B234" s="8">
        <v>21002123226</v>
      </c>
      <c r="C234" s="8">
        <v>2123226</v>
      </c>
      <c r="D234" s="8">
        <v>210021232</v>
      </c>
      <c r="E234" s="8" t="s">
        <v>22</v>
      </c>
      <c r="F234" s="8">
        <v>9</v>
      </c>
      <c r="G234" s="8">
        <v>10</v>
      </c>
      <c r="H234" s="8" t="s">
        <v>21</v>
      </c>
      <c r="I234" s="8">
        <f t="shared" si="3"/>
        <v>1</v>
      </c>
    </row>
    <row r="235" spans="1:9" hidden="1" x14ac:dyDescent="0.25">
      <c r="A235" s="8" t="s">
        <v>10</v>
      </c>
      <c r="B235" s="8">
        <v>21002123227</v>
      </c>
      <c r="C235" s="8">
        <v>2123227</v>
      </c>
      <c r="D235" s="8">
        <v>210021232</v>
      </c>
      <c r="E235" s="8" t="s">
        <v>22</v>
      </c>
      <c r="F235" s="8">
        <v>257</v>
      </c>
      <c r="G235" s="8">
        <v>258</v>
      </c>
      <c r="H235" s="8" t="s">
        <v>21</v>
      </c>
      <c r="I235" s="8">
        <f t="shared" si="3"/>
        <v>1</v>
      </c>
    </row>
    <row r="236" spans="1:9" hidden="1" x14ac:dyDescent="0.25">
      <c r="A236" s="8" t="s">
        <v>10</v>
      </c>
      <c r="B236" s="8">
        <v>21002123228</v>
      </c>
      <c r="C236" s="8">
        <v>2123228</v>
      </c>
      <c r="D236" s="8">
        <v>210021232</v>
      </c>
      <c r="E236" s="8" t="s">
        <v>22</v>
      </c>
      <c r="F236" s="8">
        <v>239</v>
      </c>
      <c r="G236" s="8">
        <v>208</v>
      </c>
      <c r="H236" s="8" t="s">
        <v>21</v>
      </c>
      <c r="I236" s="8">
        <f t="shared" si="3"/>
        <v>1</v>
      </c>
    </row>
    <row r="237" spans="1:9" hidden="1" x14ac:dyDescent="0.25">
      <c r="A237" s="8" t="s">
        <v>10</v>
      </c>
      <c r="B237" s="8">
        <v>21002123229</v>
      </c>
      <c r="C237" s="8">
        <v>2123229</v>
      </c>
      <c r="D237" s="8">
        <v>210021232</v>
      </c>
      <c r="E237" s="8" t="s">
        <v>22</v>
      </c>
      <c r="F237" s="8">
        <v>111</v>
      </c>
      <c r="G237" s="8">
        <v>122</v>
      </c>
      <c r="H237" s="8" t="s">
        <v>21</v>
      </c>
      <c r="I237" s="8">
        <f t="shared" si="3"/>
        <v>1</v>
      </c>
    </row>
    <row r="238" spans="1:9" hidden="1" x14ac:dyDescent="0.25">
      <c r="A238" s="8" t="s">
        <v>10</v>
      </c>
      <c r="B238" s="8">
        <v>21002123230</v>
      </c>
      <c r="C238" s="8">
        <v>2123230</v>
      </c>
      <c r="D238" s="8">
        <v>210021232</v>
      </c>
      <c r="E238" s="8" t="s">
        <v>22</v>
      </c>
      <c r="F238" s="8">
        <v>139</v>
      </c>
      <c r="G238" s="8">
        <v>152</v>
      </c>
      <c r="H238" s="8" t="s">
        <v>21</v>
      </c>
      <c r="I238" s="8">
        <f t="shared" si="3"/>
        <v>1</v>
      </c>
    </row>
    <row r="239" spans="1:9" hidden="1" x14ac:dyDescent="0.25">
      <c r="A239" s="8" t="s">
        <v>10</v>
      </c>
      <c r="B239" s="8">
        <v>21002123231</v>
      </c>
      <c r="C239" s="8">
        <v>2123231</v>
      </c>
      <c r="D239" s="8">
        <v>210021232</v>
      </c>
      <c r="E239" s="8" t="s">
        <v>22</v>
      </c>
      <c r="F239" s="8">
        <v>0</v>
      </c>
      <c r="G239" s="8">
        <v>0</v>
      </c>
      <c r="H239" s="8" t="s">
        <v>21</v>
      </c>
      <c r="I239" s="8">
        <f t="shared" si="3"/>
        <v>1</v>
      </c>
    </row>
    <row r="240" spans="1:9" hidden="1" x14ac:dyDescent="0.25">
      <c r="A240" s="8" t="s">
        <v>10</v>
      </c>
      <c r="B240" s="8">
        <v>21002123232</v>
      </c>
      <c r="C240" s="8">
        <v>2123232</v>
      </c>
      <c r="D240" s="8">
        <v>210021232</v>
      </c>
      <c r="E240" s="8" t="s">
        <v>22</v>
      </c>
      <c r="F240" s="8">
        <v>337</v>
      </c>
      <c r="G240" s="8">
        <v>370</v>
      </c>
      <c r="H240" s="8" t="s">
        <v>21</v>
      </c>
      <c r="I240" s="8">
        <f t="shared" si="3"/>
        <v>1</v>
      </c>
    </row>
    <row r="241" spans="1:9" hidden="1" x14ac:dyDescent="0.25">
      <c r="A241" s="8" t="s">
        <v>10</v>
      </c>
      <c r="B241" s="8">
        <v>21002123401</v>
      </c>
      <c r="C241" s="8">
        <v>2123401</v>
      </c>
      <c r="D241" s="8">
        <v>210021234</v>
      </c>
      <c r="E241" s="8" t="s">
        <v>23</v>
      </c>
      <c r="F241" s="8">
        <v>313</v>
      </c>
      <c r="G241" s="8">
        <v>343</v>
      </c>
      <c r="H241" s="8" t="s">
        <v>21</v>
      </c>
      <c r="I241" s="8">
        <f t="shared" si="3"/>
        <v>1</v>
      </c>
    </row>
    <row r="242" spans="1:9" hidden="1" x14ac:dyDescent="0.25">
      <c r="A242" s="8" t="s">
        <v>10</v>
      </c>
      <c r="B242" s="8">
        <v>21002123402</v>
      </c>
      <c r="C242" s="8">
        <v>2123402</v>
      </c>
      <c r="D242" s="8">
        <v>210021234</v>
      </c>
      <c r="E242" s="8" t="s">
        <v>23</v>
      </c>
      <c r="F242" s="8">
        <v>646</v>
      </c>
      <c r="G242" s="8">
        <v>709</v>
      </c>
      <c r="H242" s="8" t="s">
        <v>21</v>
      </c>
      <c r="I242" s="8">
        <f t="shared" si="3"/>
        <v>1</v>
      </c>
    </row>
    <row r="243" spans="1:9" hidden="1" x14ac:dyDescent="0.25">
      <c r="A243" s="8" t="s">
        <v>10</v>
      </c>
      <c r="B243" s="8">
        <v>21002123403</v>
      </c>
      <c r="C243" s="8">
        <v>2123403</v>
      </c>
      <c r="D243" s="8">
        <v>210021234</v>
      </c>
      <c r="E243" s="8" t="s">
        <v>23</v>
      </c>
      <c r="F243" s="8">
        <v>458</v>
      </c>
      <c r="G243" s="8">
        <v>502</v>
      </c>
      <c r="H243" s="8" t="s">
        <v>21</v>
      </c>
      <c r="I243" s="8">
        <f t="shared" si="3"/>
        <v>1</v>
      </c>
    </row>
    <row r="244" spans="1:9" hidden="1" x14ac:dyDescent="0.25">
      <c r="A244" s="8" t="s">
        <v>10</v>
      </c>
      <c r="B244" s="8">
        <v>21002123404</v>
      </c>
      <c r="C244" s="8">
        <v>2123404</v>
      </c>
      <c r="D244" s="8">
        <v>210021234</v>
      </c>
      <c r="E244" s="8" t="s">
        <v>23</v>
      </c>
      <c r="F244" s="8">
        <v>351</v>
      </c>
      <c r="G244" s="8">
        <v>385</v>
      </c>
      <c r="H244" s="8" t="s">
        <v>21</v>
      </c>
      <c r="I244" s="8">
        <f t="shared" si="3"/>
        <v>1</v>
      </c>
    </row>
    <row r="245" spans="1:9" hidden="1" x14ac:dyDescent="0.25">
      <c r="A245" s="8" t="s">
        <v>10</v>
      </c>
      <c r="B245" s="8">
        <v>21002123405</v>
      </c>
      <c r="C245" s="8">
        <v>2123405</v>
      </c>
      <c r="D245" s="8">
        <v>210021234</v>
      </c>
      <c r="E245" s="8" t="s">
        <v>23</v>
      </c>
      <c r="F245" s="8">
        <v>330</v>
      </c>
      <c r="G245" s="8">
        <v>306</v>
      </c>
      <c r="H245" s="8" t="s">
        <v>21</v>
      </c>
      <c r="I245" s="8">
        <f t="shared" si="3"/>
        <v>1</v>
      </c>
    </row>
    <row r="246" spans="1:9" hidden="1" x14ac:dyDescent="0.25">
      <c r="A246" s="8" t="s">
        <v>10</v>
      </c>
      <c r="B246" s="8">
        <v>21002123406</v>
      </c>
      <c r="C246" s="8">
        <v>2123406</v>
      </c>
      <c r="D246" s="8">
        <v>210021234</v>
      </c>
      <c r="E246" s="8" t="s">
        <v>23</v>
      </c>
      <c r="F246" s="8">
        <v>334</v>
      </c>
      <c r="G246" s="8">
        <v>351</v>
      </c>
      <c r="H246" s="8" t="s">
        <v>21</v>
      </c>
      <c r="I246" s="8">
        <f t="shared" si="3"/>
        <v>1</v>
      </c>
    </row>
    <row r="247" spans="1:9" hidden="1" x14ac:dyDescent="0.25">
      <c r="A247" s="8" t="s">
        <v>10</v>
      </c>
      <c r="B247" s="8">
        <v>21002123407</v>
      </c>
      <c r="C247" s="8">
        <v>2123407</v>
      </c>
      <c r="D247" s="8">
        <v>210021234</v>
      </c>
      <c r="E247" s="8" t="s">
        <v>23</v>
      </c>
      <c r="F247" s="8">
        <v>363</v>
      </c>
      <c r="G247" s="8">
        <v>393</v>
      </c>
      <c r="H247" s="8" t="s">
        <v>21</v>
      </c>
      <c r="I247" s="8">
        <f t="shared" si="3"/>
        <v>1</v>
      </c>
    </row>
    <row r="248" spans="1:9" hidden="1" x14ac:dyDescent="0.25">
      <c r="A248" s="8" t="s">
        <v>10</v>
      </c>
      <c r="B248" s="8">
        <v>21002123408</v>
      </c>
      <c r="C248" s="8">
        <v>2123408</v>
      </c>
      <c r="D248" s="8">
        <v>210021234</v>
      </c>
      <c r="E248" s="8" t="s">
        <v>23</v>
      </c>
      <c r="F248" s="8">
        <v>315</v>
      </c>
      <c r="G248" s="8">
        <v>346</v>
      </c>
      <c r="H248" s="8" t="s">
        <v>21</v>
      </c>
      <c r="I248" s="8">
        <f t="shared" si="3"/>
        <v>1</v>
      </c>
    </row>
    <row r="249" spans="1:9" hidden="1" x14ac:dyDescent="0.25">
      <c r="A249" s="8" t="s">
        <v>10</v>
      </c>
      <c r="B249" s="8">
        <v>21002123409</v>
      </c>
      <c r="C249" s="8">
        <v>2123409</v>
      </c>
      <c r="D249" s="8">
        <v>210021234</v>
      </c>
      <c r="E249" s="8" t="s">
        <v>23</v>
      </c>
      <c r="F249" s="8">
        <v>314</v>
      </c>
      <c r="G249" s="8">
        <v>315</v>
      </c>
      <c r="H249" s="8" t="s">
        <v>21</v>
      </c>
      <c r="I249" s="8">
        <f t="shared" si="3"/>
        <v>1</v>
      </c>
    </row>
    <row r="250" spans="1:9" hidden="1" x14ac:dyDescent="0.25">
      <c r="A250" s="8" t="s">
        <v>44</v>
      </c>
      <c r="B250" s="8">
        <v>21105127601</v>
      </c>
      <c r="C250" s="8">
        <v>2127601</v>
      </c>
      <c r="D250" s="8">
        <v>211051276</v>
      </c>
      <c r="E250" s="8" t="s">
        <v>45</v>
      </c>
      <c r="F250" s="8">
        <v>149</v>
      </c>
      <c r="G250" s="8">
        <v>163</v>
      </c>
      <c r="H250" s="8" t="s">
        <v>43</v>
      </c>
      <c r="I250" s="8">
        <f t="shared" si="3"/>
        <v>1</v>
      </c>
    </row>
    <row r="251" spans="1:9" hidden="1" x14ac:dyDescent="0.25">
      <c r="A251" s="8" t="s">
        <v>44</v>
      </c>
      <c r="B251" s="8">
        <v>21105127602</v>
      </c>
      <c r="C251" s="8">
        <v>2127602</v>
      </c>
      <c r="D251" s="8">
        <v>211051276</v>
      </c>
      <c r="E251" s="8" t="s">
        <v>45</v>
      </c>
      <c r="F251" s="8">
        <v>239</v>
      </c>
      <c r="G251" s="8">
        <v>262</v>
      </c>
      <c r="H251" s="8" t="s">
        <v>43</v>
      </c>
      <c r="I251" s="8">
        <f t="shared" si="3"/>
        <v>1</v>
      </c>
    </row>
    <row r="252" spans="1:9" hidden="1" x14ac:dyDescent="0.25">
      <c r="A252" s="8" t="s">
        <v>44</v>
      </c>
      <c r="B252" s="8">
        <v>21105127603</v>
      </c>
      <c r="C252" s="8">
        <v>2127603</v>
      </c>
      <c r="D252" s="8">
        <v>211051276</v>
      </c>
      <c r="E252" s="8" t="s">
        <v>45</v>
      </c>
      <c r="F252" s="8">
        <v>465</v>
      </c>
      <c r="G252" s="8">
        <v>503</v>
      </c>
      <c r="H252" s="8" t="s">
        <v>43</v>
      </c>
      <c r="I252" s="8">
        <f t="shared" si="3"/>
        <v>1</v>
      </c>
    </row>
    <row r="253" spans="1:9" hidden="1" x14ac:dyDescent="0.25">
      <c r="A253" s="8" t="s">
        <v>44</v>
      </c>
      <c r="B253" s="8">
        <v>21105127604</v>
      </c>
      <c r="C253" s="8">
        <v>2127604</v>
      </c>
      <c r="D253" s="8">
        <v>211051276</v>
      </c>
      <c r="E253" s="8" t="s">
        <v>45</v>
      </c>
      <c r="F253" s="8">
        <v>286</v>
      </c>
      <c r="G253" s="8">
        <v>314</v>
      </c>
      <c r="H253" s="8" t="s">
        <v>43</v>
      </c>
      <c r="I253" s="8">
        <f t="shared" si="3"/>
        <v>1</v>
      </c>
    </row>
    <row r="254" spans="1:9" hidden="1" x14ac:dyDescent="0.25">
      <c r="A254" s="8" t="s">
        <v>44</v>
      </c>
      <c r="B254" s="8">
        <v>21105127605</v>
      </c>
      <c r="C254" s="8">
        <v>2127605</v>
      </c>
      <c r="D254" s="8">
        <v>211051276</v>
      </c>
      <c r="E254" s="8" t="s">
        <v>45</v>
      </c>
      <c r="F254" s="8">
        <v>245</v>
      </c>
      <c r="G254" s="8">
        <v>269</v>
      </c>
      <c r="H254" s="8" t="s">
        <v>43</v>
      </c>
      <c r="I254" s="8">
        <f t="shared" si="3"/>
        <v>1</v>
      </c>
    </row>
    <row r="255" spans="1:9" hidden="1" x14ac:dyDescent="0.25">
      <c r="A255" s="8" t="s">
        <v>44</v>
      </c>
      <c r="B255" s="8">
        <v>21105127606</v>
      </c>
      <c r="C255" s="8">
        <v>2127606</v>
      </c>
      <c r="D255" s="8">
        <v>211051276</v>
      </c>
      <c r="E255" s="8" t="s">
        <v>45</v>
      </c>
      <c r="F255" s="8">
        <v>359</v>
      </c>
      <c r="G255" s="8">
        <v>379</v>
      </c>
      <c r="H255" s="8" t="s">
        <v>43</v>
      </c>
      <c r="I255" s="8">
        <f t="shared" si="3"/>
        <v>1</v>
      </c>
    </row>
    <row r="256" spans="1:9" hidden="1" x14ac:dyDescent="0.25">
      <c r="A256" s="8" t="s">
        <v>44</v>
      </c>
      <c r="B256" s="8">
        <v>21105127607</v>
      </c>
      <c r="C256" s="8">
        <v>2127607</v>
      </c>
      <c r="D256" s="8">
        <v>211051276</v>
      </c>
      <c r="E256" s="8" t="s">
        <v>45</v>
      </c>
      <c r="F256" s="8">
        <v>326</v>
      </c>
      <c r="G256" s="8">
        <v>358</v>
      </c>
      <c r="H256" s="8" t="s">
        <v>43</v>
      </c>
      <c r="I256" s="8">
        <f t="shared" si="3"/>
        <v>1</v>
      </c>
    </row>
    <row r="257" spans="1:9" hidden="1" x14ac:dyDescent="0.25">
      <c r="A257" s="8" t="s">
        <v>44</v>
      </c>
      <c r="B257" s="8">
        <v>21105127608</v>
      </c>
      <c r="C257" s="8">
        <v>2127608</v>
      </c>
      <c r="D257" s="8">
        <v>211051276</v>
      </c>
      <c r="E257" s="8" t="s">
        <v>45</v>
      </c>
      <c r="F257" s="8">
        <v>275</v>
      </c>
      <c r="G257" s="8">
        <v>299</v>
      </c>
      <c r="H257" s="8" t="s">
        <v>43</v>
      </c>
      <c r="I257" s="8">
        <f t="shared" si="3"/>
        <v>1</v>
      </c>
    </row>
    <row r="258" spans="1:9" hidden="1" x14ac:dyDescent="0.25">
      <c r="A258" s="8" t="s">
        <v>44</v>
      </c>
      <c r="B258" s="8">
        <v>21105127609</v>
      </c>
      <c r="C258" s="8">
        <v>2127609</v>
      </c>
      <c r="D258" s="8">
        <v>211051276</v>
      </c>
      <c r="E258" s="8" t="s">
        <v>45</v>
      </c>
      <c r="F258" s="8">
        <v>311</v>
      </c>
      <c r="G258" s="8">
        <v>341</v>
      </c>
      <c r="H258" s="8" t="s">
        <v>43</v>
      </c>
      <c r="I258" s="8">
        <f t="shared" si="3"/>
        <v>1</v>
      </c>
    </row>
    <row r="259" spans="1:9" hidden="1" x14ac:dyDescent="0.25">
      <c r="A259" s="8" t="s">
        <v>44</v>
      </c>
      <c r="B259" s="8">
        <v>21105127610</v>
      </c>
      <c r="C259" s="8">
        <v>2127610</v>
      </c>
      <c r="D259" s="8">
        <v>211051276</v>
      </c>
      <c r="E259" s="8" t="s">
        <v>45</v>
      </c>
      <c r="F259" s="8">
        <v>590</v>
      </c>
      <c r="G259" s="8">
        <v>647</v>
      </c>
      <c r="H259" s="8" t="s">
        <v>43</v>
      </c>
      <c r="I259" s="8">
        <f t="shared" ref="I259:I322" si="4">COUNTIF($B$2:$B$15477,B259)</f>
        <v>1</v>
      </c>
    </row>
    <row r="260" spans="1:9" hidden="1" x14ac:dyDescent="0.25">
      <c r="A260" s="8" t="s">
        <v>44</v>
      </c>
      <c r="B260" s="8">
        <v>21105127611</v>
      </c>
      <c r="C260" s="8">
        <v>2127611</v>
      </c>
      <c r="D260" s="8">
        <v>211051276</v>
      </c>
      <c r="E260" s="8" t="s">
        <v>45</v>
      </c>
      <c r="F260" s="8">
        <v>260</v>
      </c>
      <c r="G260" s="8">
        <v>285</v>
      </c>
      <c r="H260" s="8" t="s">
        <v>43</v>
      </c>
      <c r="I260" s="8">
        <f t="shared" si="4"/>
        <v>1</v>
      </c>
    </row>
    <row r="261" spans="1:9" hidden="1" x14ac:dyDescent="0.25">
      <c r="A261" s="8" t="s">
        <v>44</v>
      </c>
      <c r="B261" s="8">
        <v>21105127612</v>
      </c>
      <c r="C261" s="8">
        <v>2127612</v>
      </c>
      <c r="D261" s="8">
        <v>211051276</v>
      </c>
      <c r="E261" s="8" t="s">
        <v>45</v>
      </c>
      <c r="F261" s="8">
        <v>242</v>
      </c>
      <c r="G261" s="8">
        <v>265</v>
      </c>
      <c r="H261" s="8" t="s">
        <v>43</v>
      </c>
      <c r="I261" s="8">
        <f t="shared" si="4"/>
        <v>1</v>
      </c>
    </row>
    <row r="262" spans="1:9" hidden="1" x14ac:dyDescent="0.25">
      <c r="A262" s="8" t="s">
        <v>44</v>
      </c>
      <c r="B262" s="8">
        <v>21105127613</v>
      </c>
      <c r="C262" s="8">
        <v>2127613</v>
      </c>
      <c r="D262" s="8">
        <v>211051276</v>
      </c>
      <c r="E262" s="8" t="s">
        <v>45</v>
      </c>
      <c r="F262" s="8">
        <v>435</v>
      </c>
      <c r="G262" s="8">
        <v>477</v>
      </c>
      <c r="H262" s="8" t="s">
        <v>43</v>
      </c>
      <c r="I262" s="8">
        <f t="shared" si="4"/>
        <v>1</v>
      </c>
    </row>
    <row r="263" spans="1:9" hidden="1" x14ac:dyDescent="0.25">
      <c r="A263" s="8" t="s">
        <v>44</v>
      </c>
      <c r="B263" s="8">
        <v>21105127614</v>
      </c>
      <c r="C263" s="8">
        <v>2127614</v>
      </c>
      <c r="D263" s="8">
        <v>211051276</v>
      </c>
      <c r="E263" s="8" t="s">
        <v>45</v>
      </c>
      <c r="F263" s="8">
        <v>433</v>
      </c>
      <c r="G263" s="8">
        <v>475</v>
      </c>
      <c r="H263" s="8" t="s">
        <v>43</v>
      </c>
      <c r="I263" s="8">
        <f t="shared" si="4"/>
        <v>1</v>
      </c>
    </row>
    <row r="264" spans="1:9" hidden="1" x14ac:dyDescent="0.25">
      <c r="A264" s="8" t="s">
        <v>44</v>
      </c>
      <c r="B264" s="8">
        <v>21105127615</v>
      </c>
      <c r="C264" s="8">
        <v>2127615</v>
      </c>
      <c r="D264" s="8">
        <v>211051276</v>
      </c>
      <c r="E264" s="8" t="s">
        <v>45</v>
      </c>
      <c r="F264" s="8">
        <v>2</v>
      </c>
      <c r="G264" s="8">
        <v>1</v>
      </c>
      <c r="H264" s="8" t="s">
        <v>43</v>
      </c>
      <c r="I264" s="8">
        <f t="shared" si="4"/>
        <v>1</v>
      </c>
    </row>
    <row r="265" spans="1:9" hidden="1" x14ac:dyDescent="0.25">
      <c r="A265" s="8" t="s">
        <v>44</v>
      </c>
      <c r="B265" s="8">
        <v>21105127616</v>
      </c>
      <c r="C265" s="8">
        <v>2127616</v>
      </c>
      <c r="D265" s="8">
        <v>211051276</v>
      </c>
      <c r="E265" s="8" t="s">
        <v>45</v>
      </c>
      <c r="F265" s="8">
        <v>364</v>
      </c>
      <c r="G265" s="8">
        <v>399</v>
      </c>
      <c r="H265" s="8" t="s">
        <v>43</v>
      </c>
      <c r="I265" s="8">
        <f t="shared" si="4"/>
        <v>1</v>
      </c>
    </row>
    <row r="266" spans="1:9" hidden="1" x14ac:dyDescent="0.25">
      <c r="A266" s="8" t="s">
        <v>44</v>
      </c>
      <c r="B266" s="8">
        <v>21105127617</v>
      </c>
      <c r="C266" s="8">
        <v>2127617</v>
      </c>
      <c r="D266" s="8">
        <v>211051276</v>
      </c>
      <c r="E266" s="8" t="s">
        <v>45</v>
      </c>
      <c r="F266" s="8">
        <v>232</v>
      </c>
      <c r="G266" s="8">
        <v>248</v>
      </c>
      <c r="H266" s="8" t="s">
        <v>43</v>
      </c>
      <c r="I266" s="8">
        <f t="shared" si="4"/>
        <v>1</v>
      </c>
    </row>
    <row r="267" spans="1:9" hidden="1" x14ac:dyDescent="0.25">
      <c r="A267" s="8" t="s">
        <v>44</v>
      </c>
      <c r="B267" s="8">
        <v>21105127618</v>
      </c>
      <c r="C267" s="8">
        <v>2127618</v>
      </c>
      <c r="D267" s="8">
        <v>211051276</v>
      </c>
      <c r="E267" s="8" t="s">
        <v>45</v>
      </c>
      <c r="F267" s="8">
        <v>336</v>
      </c>
      <c r="G267" s="8">
        <v>369</v>
      </c>
      <c r="H267" s="8" t="s">
        <v>43</v>
      </c>
      <c r="I267" s="8">
        <f t="shared" si="4"/>
        <v>1</v>
      </c>
    </row>
    <row r="268" spans="1:9" hidden="1" x14ac:dyDescent="0.25">
      <c r="A268" s="8" t="s">
        <v>44</v>
      </c>
      <c r="B268" s="8">
        <v>21105127619</v>
      </c>
      <c r="C268" s="8">
        <v>2127619</v>
      </c>
      <c r="D268" s="8">
        <v>211051276</v>
      </c>
      <c r="E268" s="8" t="s">
        <v>45</v>
      </c>
      <c r="F268" s="8">
        <v>276</v>
      </c>
      <c r="G268" s="8">
        <v>299</v>
      </c>
      <c r="H268" s="8" t="s">
        <v>43</v>
      </c>
      <c r="I268" s="8">
        <f t="shared" si="4"/>
        <v>1</v>
      </c>
    </row>
    <row r="269" spans="1:9" hidden="1" x14ac:dyDescent="0.25">
      <c r="A269" s="8" t="s">
        <v>44</v>
      </c>
      <c r="B269" s="8">
        <v>21105127620</v>
      </c>
      <c r="C269" s="8">
        <v>2127620</v>
      </c>
      <c r="D269" s="8">
        <v>211051276</v>
      </c>
      <c r="E269" s="8" t="s">
        <v>45</v>
      </c>
      <c r="F269" s="8">
        <v>436</v>
      </c>
      <c r="G269" s="8">
        <v>478</v>
      </c>
      <c r="H269" s="8" t="s">
        <v>43</v>
      </c>
      <c r="I269" s="8">
        <f t="shared" si="4"/>
        <v>1</v>
      </c>
    </row>
    <row r="270" spans="1:9" hidden="1" x14ac:dyDescent="0.25">
      <c r="A270" s="8" t="s">
        <v>44</v>
      </c>
      <c r="B270" s="8">
        <v>21105127621</v>
      </c>
      <c r="C270" s="8">
        <v>2127621</v>
      </c>
      <c r="D270" s="8">
        <v>211051276</v>
      </c>
      <c r="E270" s="8" t="s">
        <v>45</v>
      </c>
      <c r="F270" s="8">
        <v>190</v>
      </c>
      <c r="G270" s="8">
        <v>208</v>
      </c>
      <c r="H270" s="8" t="s">
        <v>43</v>
      </c>
      <c r="I270" s="8">
        <f t="shared" si="4"/>
        <v>1</v>
      </c>
    </row>
    <row r="271" spans="1:9" hidden="1" x14ac:dyDescent="0.25">
      <c r="A271" s="8" t="s">
        <v>44</v>
      </c>
      <c r="B271" s="8">
        <v>21105127622</v>
      </c>
      <c r="C271" s="8">
        <v>2127622</v>
      </c>
      <c r="D271" s="8">
        <v>211051276</v>
      </c>
      <c r="E271" s="8" t="s">
        <v>45</v>
      </c>
      <c r="F271" s="8">
        <v>213</v>
      </c>
      <c r="G271" s="8">
        <v>234</v>
      </c>
      <c r="H271" s="8" t="s">
        <v>43</v>
      </c>
      <c r="I271" s="8">
        <f t="shared" si="4"/>
        <v>1</v>
      </c>
    </row>
    <row r="272" spans="1:9" hidden="1" x14ac:dyDescent="0.25">
      <c r="A272" s="8" t="s">
        <v>44</v>
      </c>
      <c r="B272" s="8">
        <v>21105127623</v>
      </c>
      <c r="C272" s="8">
        <v>2127623</v>
      </c>
      <c r="D272" s="8">
        <v>211051276</v>
      </c>
      <c r="E272" s="8" t="s">
        <v>45</v>
      </c>
      <c r="F272" s="8">
        <v>218</v>
      </c>
      <c r="G272" s="8">
        <v>239</v>
      </c>
      <c r="H272" s="8" t="s">
        <v>43</v>
      </c>
      <c r="I272" s="8">
        <f t="shared" si="4"/>
        <v>1</v>
      </c>
    </row>
    <row r="273" spans="1:9" hidden="1" x14ac:dyDescent="0.25">
      <c r="A273" s="8" t="s">
        <v>44</v>
      </c>
      <c r="B273" s="8">
        <v>21105127624</v>
      </c>
      <c r="C273" s="8">
        <v>2127624</v>
      </c>
      <c r="D273" s="8">
        <v>211051276</v>
      </c>
      <c r="E273" s="8" t="s">
        <v>45</v>
      </c>
      <c r="F273" s="8">
        <v>216</v>
      </c>
      <c r="G273" s="8">
        <v>237</v>
      </c>
      <c r="H273" s="8" t="s">
        <v>43</v>
      </c>
      <c r="I273" s="8">
        <f t="shared" si="4"/>
        <v>1</v>
      </c>
    </row>
    <row r="274" spans="1:9" hidden="1" x14ac:dyDescent="0.25">
      <c r="A274" s="8" t="s">
        <v>44</v>
      </c>
      <c r="B274" s="8">
        <v>21105127625</v>
      </c>
      <c r="C274" s="8">
        <v>2127625</v>
      </c>
      <c r="D274" s="8">
        <v>211051276</v>
      </c>
      <c r="E274" s="8" t="s">
        <v>45</v>
      </c>
      <c r="F274" s="8">
        <v>339</v>
      </c>
      <c r="G274" s="8">
        <v>372</v>
      </c>
      <c r="H274" s="8" t="s">
        <v>43</v>
      </c>
      <c r="I274" s="8">
        <f t="shared" si="4"/>
        <v>1</v>
      </c>
    </row>
    <row r="275" spans="1:9" hidden="1" x14ac:dyDescent="0.25">
      <c r="A275" s="8" t="s">
        <v>44</v>
      </c>
      <c r="B275" s="8">
        <v>21105127626</v>
      </c>
      <c r="C275" s="8">
        <v>2127626</v>
      </c>
      <c r="D275" s="8">
        <v>211051276</v>
      </c>
      <c r="E275" s="8" t="s">
        <v>45</v>
      </c>
      <c r="F275" s="8">
        <v>405</v>
      </c>
      <c r="G275" s="8">
        <v>444</v>
      </c>
      <c r="H275" s="8" t="s">
        <v>43</v>
      </c>
      <c r="I275" s="8">
        <f t="shared" si="4"/>
        <v>1</v>
      </c>
    </row>
    <row r="276" spans="1:9" hidden="1" x14ac:dyDescent="0.25">
      <c r="A276" s="8" t="s">
        <v>44</v>
      </c>
      <c r="B276" s="8">
        <v>21105127627</v>
      </c>
      <c r="C276" s="8">
        <v>2127627</v>
      </c>
      <c r="D276" s="8">
        <v>211051276</v>
      </c>
      <c r="E276" s="8" t="s">
        <v>45</v>
      </c>
      <c r="F276" s="8">
        <v>520</v>
      </c>
      <c r="G276" s="8">
        <v>570</v>
      </c>
      <c r="H276" s="8" t="s">
        <v>43</v>
      </c>
      <c r="I276" s="8">
        <f t="shared" si="4"/>
        <v>1</v>
      </c>
    </row>
    <row r="277" spans="1:9" hidden="1" x14ac:dyDescent="0.25">
      <c r="A277" s="8" t="s">
        <v>44</v>
      </c>
      <c r="B277" s="8">
        <v>21105127628</v>
      </c>
      <c r="C277" s="8">
        <v>2127628</v>
      </c>
      <c r="D277" s="8">
        <v>211051276</v>
      </c>
      <c r="E277" s="8" t="s">
        <v>45</v>
      </c>
      <c r="F277" s="8">
        <v>263</v>
      </c>
      <c r="G277" s="8">
        <v>281</v>
      </c>
      <c r="H277" s="8" t="s">
        <v>43</v>
      </c>
      <c r="I277" s="8">
        <f t="shared" si="4"/>
        <v>1</v>
      </c>
    </row>
    <row r="278" spans="1:9" hidden="1" x14ac:dyDescent="0.25">
      <c r="A278" s="8" t="s">
        <v>44</v>
      </c>
      <c r="B278" s="8">
        <v>21105127629</v>
      </c>
      <c r="C278" s="8">
        <v>2127629</v>
      </c>
      <c r="D278" s="8">
        <v>211051276</v>
      </c>
      <c r="E278" s="8" t="s">
        <v>45</v>
      </c>
      <c r="F278" s="8">
        <v>212</v>
      </c>
      <c r="G278" s="8">
        <v>233</v>
      </c>
      <c r="H278" s="8" t="s">
        <v>43</v>
      </c>
      <c r="I278" s="8">
        <f t="shared" si="4"/>
        <v>1</v>
      </c>
    </row>
    <row r="279" spans="1:9" hidden="1" x14ac:dyDescent="0.25">
      <c r="A279" s="8" t="s">
        <v>44</v>
      </c>
      <c r="B279" s="8">
        <v>21105127630</v>
      </c>
      <c r="C279" s="8">
        <v>2127630</v>
      </c>
      <c r="D279" s="8">
        <v>211051276</v>
      </c>
      <c r="E279" s="8" t="s">
        <v>45</v>
      </c>
      <c r="F279" s="8">
        <v>144</v>
      </c>
      <c r="G279" s="8">
        <v>158</v>
      </c>
      <c r="H279" s="8" t="s">
        <v>43</v>
      </c>
      <c r="I279" s="8">
        <f t="shared" si="4"/>
        <v>1</v>
      </c>
    </row>
    <row r="280" spans="1:9" hidden="1" x14ac:dyDescent="0.25">
      <c r="A280" s="8" t="s">
        <v>44</v>
      </c>
      <c r="B280" s="8">
        <v>21105127631</v>
      </c>
      <c r="C280" s="8">
        <v>2127631</v>
      </c>
      <c r="D280" s="8">
        <v>211051276</v>
      </c>
      <c r="E280" s="8" t="s">
        <v>45</v>
      </c>
      <c r="F280" s="8">
        <v>279</v>
      </c>
      <c r="G280" s="8">
        <v>306</v>
      </c>
      <c r="H280" s="8" t="s">
        <v>43</v>
      </c>
      <c r="I280" s="8">
        <f t="shared" si="4"/>
        <v>1</v>
      </c>
    </row>
    <row r="281" spans="1:9" hidden="1" x14ac:dyDescent="0.25">
      <c r="A281" s="8" t="s">
        <v>44</v>
      </c>
      <c r="B281" s="8">
        <v>21105127632</v>
      </c>
      <c r="C281" s="8">
        <v>2127632</v>
      </c>
      <c r="D281" s="8">
        <v>211051276</v>
      </c>
      <c r="E281" s="8" t="s">
        <v>45</v>
      </c>
      <c r="F281" s="8">
        <v>329</v>
      </c>
      <c r="G281" s="8">
        <v>361</v>
      </c>
      <c r="H281" s="8" t="s">
        <v>43</v>
      </c>
      <c r="I281" s="8">
        <f t="shared" si="4"/>
        <v>1</v>
      </c>
    </row>
    <row r="282" spans="1:9" hidden="1" x14ac:dyDescent="0.25">
      <c r="A282" s="8" t="s">
        <v>44</v>
      </c>
      <c r="B282" s="8">
        <v>21105127633</v>
      </c>
      <c r="C282" s="8">
        <v>2127633</v>
      </c>
      <c r="D282" s="8">
        <v>211051276</v>
      </c>
      <c r="E282" s="8" t="s">
        <v>45</v>
      </c>
      <c r="F282" s="8">
        <v>245</v>
      </c>
      <c r="G282" s="8">
        <v>269</v>
      </c>
      <c r="H282" s="8" t="s">
        <v>43</v>
      </c>
      <c r="I282" s="8">
        <f t="shared" si="4"/>
        <v>1</v>
      </c>
    </row>
    <row r="283" spans="1:9" hidden="1" x14ac:dyDescent="0.25">
      <c r="A283" s="8" t="s">
        <v>44</v>
      </c>
      <c r="B283" s="8">
        <v>21105127634</v>
      </c>
      <c r="C283" s="8">
        <v>2127634</v>
      </c>
      <c r="D283" s="8">
        <v>211051276</v>
      </c>
      <c r="E283" s="8" t="s">
        <v>45</v>
      </c>
      <c r="F283" s="8">
        <v>283</v>
      </c>
      <c r="G283" s="8">
        <v>310</v>
      </c>
      <c r="H283" s="8" t="s">
        <v>43</v>
      </c>
      <c r="I283" s="8">
        <f t="shared" si="4"/>
        <v>1</v>
      </c>
    </row>
    <row r="284" spans="1:9" hidden="1" x14ac:dyDescent="0.25">
      <c r="A284" s="8" t="s">
        <v>44</v>
      </c>
      <c r="B284" s="8">
        <v>21105127635</v>
      </c>
      <c r="C284" s="8">
        <v>2127635</v>
      </c>
      <c r="D284" s="8">
        <v>211051276</v>
      </c>
      <c r="E284" s="8" t="s">
        <v>45</v>
      </c>
      <c r="F284" s="8">
        <v>319</v>
      </c>
      <c r="G284" s="8">
        <v>350</v>
      </c>
      <c r="H284" s="8" t="s">
        <v>43</v>
      </c>
      <c r="I284" s="8">
        <f t="shared" si="4"/>
        <v>1</v>
      </c>
    </row>
    <row r="285" spans="1:9" hidden="1" x14ac:dyDescent="0.25">
      <c r="A285" t="s">
        <v>44</v>
      </c>
      <c r="B285">
        <v>21105127801</v>
      </c>
      <c r="C285">
        <v>2127801</v>
      </c>
      <c r="D285">
        <v>211051278</v>
      </c>
      <c r="E285" t="s">
        <v>74</v>
      </c>
      <c r="F285" s="7">
        <v>160</v>
      </c>
      <c r="G285" s="7">
        <v>176</v>
      </c>
      <c r="H285" t="s">
        <v>80</v>
      </c>
      <c r="I285" s="8">
        <f t="shared" si="4"/>
        <v>1</v>
      </c>
    </row>
    <row r="286" spans="1:9" hidden="1" x14ac:dyDescent="0.25">
      <c r="A286" t="s">
        <v>44</v>
      </c>
      <c r="B286">
        <v>21105127802</v>
      </c>
      <c r="C286">
        <v>2127802</v>
      </c>
      <c r="D286">
        <v>211051278</v>
      </c>
      <c r="E286" t="s">
        <v>74</v>
      </c>
      <c r="F286" s="7">
        <v>13</v>
      </c>
      <c r="G286" s="7">
        <v>9</v>
      </c>
      <c r="H286" t="s">
        <v>75</v>
      </c>
      <c r="I286" s="8">
        <f t="shared" si="4"/>
        <v>1</v>
      </c>
    </row>
    <row r="287" spans="1:9" hidden="1" x14ac:dyDescent="0.25">
      <c r="A287" t="s">
        <v>44</v>
      </c>
      <c r="B287">
        <v>21105127803</v>
      </c>
      <c r="C287">
        <v>2127803</v>
      </c>
      <c r="D287">
        <v>211051278</v>
      </c>
      <c r="E287" t="s">
        <v>74</v>
      </c>
      <c r="F287" s="7">
        <v>241</v>
      </c>
      <c r="G287" s="7">
        <v>264</v>
      </c>
      <c r="H287" t="s">
        <v>80</v>
      </c>
      <c r="I287" s="8">
        <f t="shared" si="4"/>
        <v>1</v>
      </c>
    </row>
    <row r="288" spans="1:9" hidden="1" x14ac:dyDescent="0.25">
      <c r="A288" t="s">
        <v>44</v>
      </c>
      <c r="B288">
        <v>21105127804</v>
      </c>
      <c r="C288">
        <v>2127804</v>
      </c>
      <c r="D288">
        <v>211051278</v>
      </c>
      <c r="E288" t="s">
        <v>74</v>
      </c>
      <c r="F288" s="7">
        <v>246</v>
      </c>
      <c r="G288" s="7">
        <v>270</v>
      </c>
      <c r="H288" t="s">
        <v>80</v>
      </c>
      <c r="I288" s="8">
        <f t="shared" si="4"/>
        <v>1</v>
      </c>
    </row>
    <row r="289" spans="1:9" hidden="1" x14ac:dyDescent="0.25">
      <c r="A289" t="s">
        <v>44</v>
      </c>
      <c r="B289">
        <v>21105127805</v>
      </c>
      <c r="C289">
        <v>2127805</v>
      </c>
      <c r="D289">
        <v>211051278</v>
      </c>
      <c r="E289" t="s">
        <v>74</v>
      </c>
      <c r="F289" s="7">
        <v>233</v>
      </c>
      <c r="G289" s="7">
        <v>220</v>
      </c>
      <c r="H289" t="s">
        <v>75</v>
      </c>
      <c r="I289" s="8">
        <f t="shared" si="4"/>
        <v>1</v>
      </c>
    </row>
    <row r="290" spans="1:9" hidden="1" x14ac:dyDescent="0.25">
      <c r="A290" t="s">
        <v>44</v>
      </c>
      <c r="B290">
        <v>21105127806</v>
      </c>
      <c r="C290">
        <v>2127806</v>
      </c>
      <c r="D290">
        <v>211051278</v>
      </c>
      <c r="E290" t="s">
        <v>74</v>
      </c>
      <c r="F290" s="7">
        <v>368</v>
      </c>
      <c r="G290" s="7">
        <v>404</v>
      </c>
      <c r="H290" t="s">
        <v>75</v>
      </c>
      <c r="I290" s="8">
        <f t="shared" si="4"/>
        <v>1</v>
      </c>
    </row>
    <row r="291" spans="1:9" hidden="1" x14ac:dyDescent="0.25">
      <c r="A291" t="s">
        <v>44</v>
      </c>
      <c r="B291">
        <v>21105127807</v>
      </c>
      <c r="C291">
        <v>2127807</v>
      </c>
      <c r="D291">
        <v>211051278</v>
      </c>
      <c r="E291" t="s">
        <v>74</v>
      </c>
      <c r="F291" s="7">
        <v>327</v>
      </c>
      <c r="G291" s="7">
        <v>359</v>
      </c>
      <c r="H291" t="s">
        <v>80</v>
      </c>
      <c r="I291" s="8">
        <f t="shared" si="4"/>
        <v>1</v>
      </c>
    </row>
    <row r="292" spans="1:9" hidden="1" x14ac:dyDescent="0.25">
      <c r="A292" t="s">
        <v>44</v>
      </c>
      <c r="B292">
        <v>21105127808</v>
      </c>
      <c r="C292">
        <v>2127808</v>
      </c>
      <c r="D292">
        <v>211051278</v>
      </c>
      <c r="E292" t="s">
        <v>74</v>
      </c>
      <c r="F292" s="7">
        <v>204</v>
      </c>
      <c r="G292" s="7">
        <v>224</v>
      </c>
      <c r="H292" t="s">
        <v>80</v>
      </c>
      <c r="I292" s="8">
        <f t="shared" si="4"/>
        <v>1</v>
      </c>
    </row>
    <row r="293" spans="1:9" hidden="1" x14ac:dyDescent="0.25">
      <c r="A293" t="s">
        <v>44</v>
      </c>
      <c r="B293">
        <v>21105127809</v>
      </c>
      <c r="C293">
        <v>2127809</v>
      </c>
      <c r="D293">
        <v>211051278</v>
      </c>
      <c r="E293" t="s">
        <v>74</v>
      </c>
      <c r="F293" s="7">
        <v>432</v>
      </c>
      <c r="G293" s="7">
        <v>474</v>
      </c>
      <c r="H293" t="s">
        <v>75</v>
      </c>
      <c r="I293" s="8">
        <f t="shared" si="4"/>
        <v>1</v>
      </c>
    </row>
    <row r="294" spans="1:9" hidden="1" x14ac:dyDescent="0.25">
      <c r="A294" t="s">
        <v>44</v>
      </c>
      <c r="B294">
        <v>21105127810</v>
      </c>
      <c r="C294">
        <v>2127810</v>
      </c>
      <c r="D294">
        <v>211051278</v>
      </c>
      <c r="E294" t="s">
        <v>74</v>
      </c>
      <c r="F294" s="7">
        <v>253</v>
      </c>
      <c r="G294" s="7">
        <v>278</v>
      </c>
      <c r="H294" t="s">
        <v>75</v>
      </c>
      <c r="I294" s="8">
        <f t="shared" si="4"/>
        <v>1</v>
      </c>
    </row>
    <row r="295" spans="1:9" hidden="1" x14ac:dyDescent="0.25">
      <c r="A295" t="s">
        <v>44</v>
      </c>
      <c r="B295">
        <v>21105127811</v>
      </c>
      <c r="C295">
        <v>2127811</v>
      </c>
      <c r="D295">
        <v>211051278</v>
      </c>
      <c r="E295" t="s">
        <v>74</v>
      </c>
      <c r="F295" s="7">
        <v>160</v>
      </c>
      <c r="G295" s="7">
        <v>176</v>
      </c>
      <c r="H295" t="s">
        <v>75</v>
      </c>
      <c r="I295" s="8">
        <f t="shared" si="4"/>
        <v>1</v>
      </c>
    </row>
    <row r="296" spans="1:9" hidden="1" x14ac:dyDescent="0.25">
      <c r="A296" t="s">
        <v>44</v>
      </c>
      <c r="B296">
        <v>21105127812</v>
      </c>
      <c r="C296">
        <v>2127812</v>
      </c>
      <c r="D296">
        <v>211051278</v>
      </c>
      <c r="E296" t="s">
        <v>74</v>
      </c>
      <c r="F296" s="7">
        <v>174</v>
      </c>
      <c r="G296" s="7">
        <v>191</v>
      </c>
      <c r="H296" t="s">
        <v>75</v>
      </c>
      <c r="I296" s="8">
        <f t="shared" si="4"/>
        <v>1</v>
      </c>
    </row>
    <row r="297" spans="1:9" hidden="1" x14ac:dyDescent="0.25">
      <c r="A297" t="s">
        <v>44</v>
      </c>
      <c r="B297">
        <v>21105127813</v>
      </c>
      <c r="C297">
        <v>2127813</v>
      </c>
      <c r="D297">
        <v>211051278</v>
      </c>
      <c r="E297" t="s">
        <v>74</v>
      </c>
      <c r="F297" s="7">
        <v>306</v>
      </c>
      <c r="G297" s="7">
        <v>336</v>
      </c>
      <c r="H297" t="s">
        <v>75</v>
      </c>
      <c r="I297" s="8">
        <f t="shared" si="4"/>
        <v>1</v>
      </c>
    </row>
    <row r="298" spans="1:9" hidden="1" x14ac:dyDescent="0.25">
      <c r="A298" t="s">
        <v>44</v>
      </c>
      <c r="B298">
        <v>21105127814</v>
      </c>
      <c r="C298">
        <v>2127814</v>
      </c>
      <c r="D298">
        <v>211051278</v>
      </c>
      <c r="E298" t="s">
        <v>74</v>
      </c>
      <c r="F298" s="7">
        <v>240</v>
      </c>
      <c r="G298" s="7">
        <v>254</v>
      </c>
      <c r="H298" t="s">
        <v>75</v>
      </c>
      <c r="I298" s="8">
        <f t="shared" si="4"/>
        <v>1</v>
      </c>
    </row>
    <row r="299" spans="1:9" hidden="1" x14ac:dyDescent="0.25">
      <c r="A299" t="s">
        <v>44</v>
      </c>
      <c r="B299">
        <v>21105127815</v>
      </c>
      <c r="C299">
        <v>2127815</v>
      </c>
      <c r="D299">
        <v>211051278</v>
      </c>
      <c r="E299" t="s">
        <v>74</v>
      </c>
      <c r="F299" s="7">
        <v>444</v>
      </c>
      <c r="G299" s="7">
        <v>487</v>
      </c>
      <c r="H299" t="s">
        <v>75</v>
      </c>
      <c r="I299" s="8">
        <f t="shared" si="4"/>
        <v>1</v>
      </c>
    </row>
    <row r="300" spans="1:9" hidden="1" x14ac:dyDescent="0.25">
      <c r="A300" t="s">
        <v>44</v>
      </c>
      <c r="B300">
        <v>21105127816</v>
      </c>
      <c r="C300">
        <v>2127816</v>
      </c>
      <c r="D300">
        <v>211051278</v>
      </c>
      <c r="E300" t="s">
        <v>74</v>
      </c>
      <c r="F300" s="7">
        <v>324</v>
      </c>
      <c r="G300" s="7">
        <v>355</v>
      </c>
      <c r="H300" t="s">
        <v>75</v>
      </c>
      <c r="I300" s="8">
        <f t="shared" si="4"/>
        <v>1</v>
      </c>
    </row>
    <row r="301" spans="1:9" hidden="1" x14ac:dyDescent="0.25">
      <c r="A301" t="s">
        <v>44</v>
      </c>
      <c r="B301">
        <v>21105127817</v>
      </c>
      <c r="C301">
        <v>2127817</v>
      </c>
      <c r="D301">
        <v>211051278</v>
      </c>
      <c r="E301" t="s">
        <v>74</v>
      </c>
      <c r="F301" s="7">
        <v>227</v>
      </c>
      <c r="G301" s="7">
        <v>249</v>
      </c>
      <c r="H301" t="s">
        <v>75</v>
      </c>
      <c r="I301" s="8">
        <f t="shared" si="4"/>
        <v>1</v>
      </c>
    </row>
    <row r="302" spans="1:9" hidden="1" x14ac:dyDescent="0.25">
      <c r="A302" t="s">
        <v>44</v>
      </c>
      <c r="B302">
        <v>21105127818</v>
      </c>
      <c r="C302">
        <v>2127818</v>
      </c>
      <c r="D302">
        <v>211051278</v>
      </c>
      <c r="E302" t="s">
        <v>74</v>
      </c>
      <c r="F302" s="7">
        <v>422</v>
      </c>
      <c r="G302" s="7">
        <v>463</v>
      </c>
      <c r="H302" t="s">
        <v>75</v>
      </c>
      <c r="I302" s="8">
        <f t="shared" si="4"/>
        <v>1</v>
      </c>
    </row>
    <row r="303" spans="1:9" hidden="1" x14ac:dyDescent="0.25">
      <c r="A303" t="s">
        <v>44</v>
      </c>
      <c r="B303">
        <v>21105127819</v>
      </c>
      <c r="C303">
        <v>2127819</v>
      </c>
      <c r="D303">
        <v>211051278</v>
      </c>
      <c r="E303" t="s">
        <v>74</v>
      </c>
      <c r="F303" s="7">
        <v>329</v>
      </c>
      <c r="G303" s="7">
        <v>361</v>
      </c>
      <c r="H303" t="s">
        <v>75</v>
      </c>
      <c r="I303" s="8">
        <f t="shared" si="4"/>
        <v>1</v>
      </c>
    </row>
    <row r="304" spans="1:9" hidden="1" x14ac:dyDescent="0.25">
      <c r="A304" t="s">
        <v>44</v>
      </c>
      <c r="B304">
        <v>21105127820</v>
      </c>
      <c r="C304">
        <v>2127820</v>
      </c>
      <c r="D304">
        <v>211051278</v>
      </c>
      <c r="E304" t="s">
        <v>74</v>
      </c>
      <c r="F304" s="7">
        <v>386</v>
      </c>
      <c r="G304" s="7">
        <v>422</v>
      </c>
      <c r="H304" t="s">
        <v>75</v>
      </c>
      <c r="I304" s="8">
        <f t="shared" si="4"/>
        <v>1</v>
      </c>
    </row>
    <row r="305" spans="1:9" hidden="1" x14ac:dyDescent="0.25">
      <c r="A305" t="s">
        <v>44</v>
      </c>
      <c r="B305">
        <v>21105127821</v>
      </c>
      <c r="C305">
        <v>2127821</v>
      </c>
      <c r="D305">
        <v>211051278</v>
      </c>
      <c r="E305" t="s">
        <v>74</v>
      </c>
      <c r="F305" s="7">
        <v>10</v>
      </c>
      <c r="G305" s="7">
        <v>9</v>
      </c>
      <c r="H305" t="s">
        <v>75</v>
      </c>
      <c r="I305" s="8">
        <f t="shared" si="4"/>
        <v>1</v>
      </c>
    </row>
    <row r="306" spans="1:9" hidden="1" x14ac:dyDescent="0.25">
      <c r="A306" t="s">
        <v>44</v>
      </c>
      <c r="B306">
        <v>21105127822</v>
      </c>
      <c r="C306">
        <v>2127822</v>
      </c>
      <c r="D306">
        <v>211051278</v>
      </c>
      <c r="E306" t="s">
        <v>74</v>
      </c>
      <c r="F306" s="7">
        <v>408</v>
      </c>
      <c r="G306" s="7">
        <v>448</v>
      </c>
      <c r="H306" t="s">
        <v>75</v>
      </c>
      <c r="I306" s="8">
        <f t="shared" si="4"/>
        <v>1</v>
      </c>
    </row>
    <row r="307" spans="1:9" hidden="1" x14ac:dyDescent="0.25">
      <c r="A307" t="s">
        <v>44</v>
      </c>
      <c r="B307">
        <v>21105127823</v>
      </c>
      <c r="C307">
        <v>2127823</v>
      </c>
      <c r="D307">
        <v>211051278</v>
      </c>
      <c r="E307" t="s">
        <v>74</v>
      </c>
      <c r="F307" s="7">
        <v>409</v>
      </c>
      <c r="G307" s="7">
        <v>449</v>
      </c>
      <c r="H307" t="s">
        <v>75</v>
      </c>
      <c r="I307" s="8">
        <f t="shared" si="4"/>
        <v>1</v>
      </c>
    </row>
    <row r="308" spans="1:9" hidden="1" x14ac:dyDescent="0.25">
      <c r="A308" t="s">
        <v>44</v>
      </c>
      <c r="B308">
        <v>21105127824</v>
      </c>
      <c r="C308">
        <v>2127824</v>
      </c>
      <c r="D308">
        <v>211051278</v>
      </c>
      <c r="E308" t="s">
        <v>74</v>
      </c>
      <c r="F308" s="7">
        <v>344</v>
      </c>
      <c r="G308" s="7">
        <v>377</v>
      </c>
      <c r="H308" t="s">
        <v>75</v>
      </c>
      <c r="I308" s="8">
        <f t="shared" si="4"/>
        <v>1</v>
      </c>
    </row>
    <row r="309" spans="1:9" hidden="1" x14ac:dyDescent="0.25">
      <c r="A309" t="s">
        <v>44</v>
      </c>
      <c r="B309">
        <v>21105127825</v>
      </c>
      <c r="C309">
        <v>2127825</v>
      </c>
      <c r="D309">
        <v>211051278</v>
      </c>
      <c r="E309" t="s">
        <v>74</v>
      </c>
      <c r="F309" s="7">
        <v>408</v>
      </c>
      <c r="G309" s="7">
        <v>448</v>
      </c>
      <c r="H309" t="s">
        <v>75</v>
      </c>
      <c r="I309" s="8">
        <f t="shared" si="4"/>
        <v>1</v>
      </c>
    </row>
    <row r="310" spans="1:9" hidden="1" x14ac:dyDescent="0.25">
      <c r="A310" t="s">
        <v>44</v>
      </c>
      <c r="B310">
        <v>21105127826</v>
      </c>
      <c r="C310">
        <v>2127826</v>
      </c>
      <c r="D310">
        <v>211051278</v>
      </c>
      <c r="E310" t="s">
        <v>74</v>
      </c>
      <c r="F310" s="7">
        <v>335</v>
      </c>
      <c r="G310" s="7">
        <v>367</v>
      </c>
      <c r="H310" t="s">
        <v>75</v>
      </c>
      <c r="I310" s="8">
        <f t="shared" si="4"/>
        <v>1</v>
      </c>
    </row>
    <row r="311" spans="1:9" hidden="1" x14ac:dyDescent="0.25">
      <c r="A311" t="s">
        <v>44</v>
      </c>
      <c r="B311">
        <v>21105127827</v>
      </c>
      <c r="C311">
        <v>2127827</v>
      </c>
      <c r="D311">
        <v>211051278</v>
      </c>
      <c r="E311" t="s">
        <v>74</v>
      </c>
      <c r="F311" s="7">
        <v>350</v>
      </c>
      <c r="G311" s="7">
        <v>384</v>
      </c>
      <c r="H311" t="s">
        <v>75</v>
      </c>
      <c r="I311" s="8">
        <f t="shared" si="4"/>
        <v>1</v>
      </c>
    </row>
    <row r="312" spans="1:9" hidden="1" x14ac:dyDescent="0.25">
      <c r="A312" t="s">
        <v>44</v>
      </c>
      <c r="B312">
        <v>21105127828</v>
      </c>
      <c r="C312">
        <v>2127828</v>
      </c>
      <c r="D312">
        <v>211051278</v>
      </c>
      <c r="E312" t="s">
        <v>74</v>
      </c>
      <c r="F312" s="7">
        <v>330</v>
      </c>
      <c r="G312" s="7">
        <v>362</v>
      </c>
      <c r="H312" t="s">
        <v>75</v>
      </c>
      <c r="I312" s="8">
        <f t="shared" si="4"/>
        <v>1</v>
      </c>
    </row>
    <row r="313" spans="1:9" hidden="1" x14ac:dyDescent="0.25">
      <c r="A313" t="s">
        <v>44</v>
      </c>
      <c r="B313">
        <v>21105127829</v>
      </c>
      <c r="C313">
        <v>2127829</v>
      </c>
      <c r="D313">
        <v>211051278</v>
      </c>
      <c r="E313" t="s">
        <v>74</v>
      </c>
      <c r="F313" s="7">
        <v>529</v>
      </c>
      <c r="G313" s="7">
        <v>580</v>
      </c>
      <c r="H313" t="s">
        <v>75</v>
      </c>
      <c r="I313" s="8">
        <f t="shared" si="4"/>
        <v>1</v>
      </c>
    </row>
    <row r="314" spans="1:9" hidden="1" x14ac:dyDescent="0.25">
      <c r="A314" t="s">
        <v>44</v>
      </c>
      <c r="B314">
        <v>21105127830</v>
      </c>
      <c r="C314">
        <v>2127830</v>
      </c>
      <c r="D314">
        <v>211051278</v>
      </c>
      <c r="E314" t="s">
        <v>74</v>
      </c>
      <c r="F314" s="7">
        <v>577</v>
      </c>
      <c r="G314" s="7">
        <v>633</v>
      </c>
      <c r="H314" t="s">
        <v>75</v>
      </c>
      <c r="I314" s="8">
        <f t="shared" si="4"/>
        <v>1</v>
      </c>
    </row>
    <row r="315" spans="1:9" hidden="1" x14ac:dyDescent="0.25">
      <c r="A315" t="s">
        <v>44</v>
      </c>
      <c r="B315">
        <v>21105127831</v>
      </c>
      <c r="C315">
        <v>2127831</v>
      </c>
      <c r="D315">
        <v>211051278</v>
      </c>
      <c r="E315" t="s">
        <v>74</v>
      </c>
      <c r="F315" s="7">
        <v>489</v>
      </c>
      <c r="G315" s="7">
        <v>536</v>
      </c>
      <c r="H315" t="s">
        <v>75</v>
      </c>
      <c r="I315" s="8">
        <f t="shared" si="4"/>
        <v>1</v>
      </c>
    </row>
    <row r="316" spans="1:9" hidden="1" x14ac:dyDescent="0.25">
      <c r="A316" t="s">
        <v>44</v>
      </c>
      <c r="B316">
        <v>21105127832</v>
      </c>
      <c r="C316">
        <v>2127832</v>
      </c>
      <c r="D316">
        <v>211051278</v>
      </c>
      <c r="E316" t="s">
        <v>74</v>
      </c>
      <c r="F316" s="7">
        <v>332</v>
      </c>
      <c r="G316" s="7">
        <v>364</v>
      </c>
      <c r="H316" t="s">
        <v>75</v>
      </c>
      <c r="I316" s="8">
        <f t="shared" si="4"/>
        <v>1</v>
      </c>
    </row>
    <row r="317" spans="1:9" hidden="1" x14ac:dyDescent="0.25">
      <c r="A317" t="s">
        <v>44</v>
      </c>
      <c r="B317">
        <v>21105127833</v>
      </c>
      <c r="C317">
        <v>2127833</v>
      </c>
      <c r="D317">
        <v>211051278</v>
      </c>
      <c r="E317" t="s">
        <v>74</v>
      </c>
      <c r="F317" s="7">
        <v>345</v>
      </c>
      <c r="G317" s="7">
        <v>378</v>
      </c>
      <c r="H317" t="s">
        <v>75</v>
      </c>
      <c r="I317" s="8">
        <f t="shared" si="4"/>
        <v>1</v>
      </c>
    </row>
    <row r="318" spans="1:9" hidden="1" x14ac:dyDescent="0.25">
      <c r="A318" t="s">
        <v>44</v>
      </c>
      <c r="B318">
        <v>21105127834</v>
      </c>
      <c r="C318">
        <v>2127834</v>
      </c>
      <c r="D318">
        <v>211051278</v>
      </c>
      <c r="E318" t="s">
        <v>74</v>
      </c>
      <c r="F318" s="7">
        <v>438</v>
      </c>
      <c r="G318" s="7">
        <v>480</v>
      </c>
      <c r="H318" t="s">
        <v>75</v>
      </c>
      <c r="I318" s="8">
        <f t="shared" si="4"/>
        <v>1</v>
      </c>
    </row>
    <row r="319" spans="1:9" hidden="1" x14ac:dyDescent="0.25">
      <c r="A319" t="s">
        <v>44</v>
      </c>
      <c r="B319">
        <v>21105127835</v>
      </c>
      <c r="C319">
        <v>2127835</v>
      </c>
      <c r="D319">
        <v>211051278</v>
      </c>
      <c r="E319" t="s">
        <v>74</v>
      </c>
      <c r="F319" s="7">
        <v>390</v>
      </c>
      <c r="G319" s="7">
        <v>428</v>
      </c>
      <c r="H319" t="s">
        <v>75</v>
      </c>
      <c r="I319" s="8">
        <f t="shared" si="4"/>
        <v>1</v>
      </c>
    </row>
    <row r="320" spans="1:9" hidden="1" x14ac:dyDescent="0.25">
      <c r="A320" t="s">
        <v>44</v>
      </c>
      <c r="B320">
        <v>21105127836</v>
      </c>
      <c r="C320">
        <v>2127836</v>
      </c>
      <c r="D320">
        <v>211051278</v>
      </c>
      <c r="E320" t="s">
        <v>74</v>
      </c>
      <c r="F320" s="7">
        <v>320</v>
      </c>
      <c r="G320" s="7">
        <v>351</v>
      </c>
      <c r="H320" t="s">
        <v>75</v>
      </c>
      <c r="I320" s="8">
        <f t="shared" si="4"/>
        <v>1</v>
      </c>
    </row>
    <row r="321" spans="1:9" hidden="1" x14ac:dyDescent="0.25">
      <c r="A321" t="s">
        <v>44</v>
      </c>
      <c r="B321">
        <v>21105127837</v>
      </c>
      <c r="C321">
        <v>2127837</v>
      </c>
      <c r="D321">
        <v>211051278</v>
      </c>
      <c r="E321" t="s">
        <v>74</v>
      </c>
      <c r="F321" s="7">
        <v>549</v>
      </c>
      <c r="G321" s="7">
        <v>547</v>
      </c>
      <c r="H321" t="s">
        <v>75</v>
      </c>
      <c r="I321" s="8">
        <f t="shared" si="4"/>
        <v>1</v>
      </c>
    </row>
    <row r="322" spans="1:9" hidden="1" x14ac:dyDescent="0.25">
      <c r="A322" t="s">
        <v>44</v>
      </c>
      <c r="B322">
        <v>21105127838</v>
      </c>
      <c r="C322">
        <v>2127838</v>
      </c>
      <c r="D322">
        <v>211051278</v>
      </c>
      <c r="E322" t="s">
        <v>74</v>
      </c>
      <c r="F322" s="7">
        <v>3</v>
      </c>
      <c r="G322" s="7">
        <v>3</v>
      </c>
      <c r="H322" t="s">
        <v>75</v>
      </c>
      <c r="I322" s="8">
        <f t="shared" si="4"/>
        <v>1</v>
      </c>
    </row>
    <row r="323" spans="1:9" hidden="1" x14ac:dyDescent="0.25">
      <c r="A323" t="s">
        <v>44</v>
      </c>
      <c r="B323">
        <v>21105127839</v>
      </c>
      <c r="C323">
        <v>2127839</v>
      </c>
      <c r="D323">
        <v>211051278</v>
      </c>
      <c r="E323" t="s">
        <v>74</v>
      </c>
      <c r="F323" s="7">
        <v>312</v>
      </c>
      <c r="G323" s="7">
        <v>342</v>
      </c>
      <c r="H323" t="s">
        <v>75</v>
      </c>
      <c r="I323" s="8">
        <f t="shared" ref="I323:I386" si="5">COUNTIF($B$2:$B$15477,B323)</f>
        <v>1</v>
      </c>
    </row>
    <row r="324" spans="1:9" hidden="1" x14ac:dyDescent="0.25">
      <c r="A324" t="s">
        <v>44</v>
      </c>
      <c r="B324">
        <v>21105127840</v>
      </c>
      <c r="C324">
        <v>2127840</v>
      </c>
      <c r="D324">
        <v>211051278</v>
      </c>
      <c r="E324" t="s">
        <v>74</v>
      </c>
      <c r="F324" s="7">
        <v>256</v>
      </c>
      <c r="G324" s="7">
        <v>281</v>
      </c>
      <c r="H324" t="s">
        <v>75</v>
      </c>
      <c r="I324" s="8">
        <f t="shared" si="5"/>
        <v>1</v>
      </c>
    </row>
    <row r="325" spans="1:9" hidden="1" x14ac:dyDescent="0.25">
      <c r="A325" t="s">
        <v>44</v>
      </c>
      <c r="B325">
        <v>21105127841</v>
      </c>
      <c r="C325">
        <v>2127841</v>
      </c>
      <c r="D325">
        <v>211051278</v>
      </c>
      <c r="E325" t="s">
        <v>74</v>
      </c>
      <c r="F325" s="7">
        <v>288</v>
      </c>
      <c r="G325" s="7">
        <v>316</v>
      </c>
      <c r="H325" t="s">
        <v>80</v>
      </c>
      <c r="I325" s="8">
        <f t="shared" si="5"/>
        <v>1</v>
      </c>
    </row>
    <row r="326" spans="1:9" hidden="1" x14ac:dyDescent="0.25">
      <c r="A326" t="s">
        <v>44</v>
      </c>
      <c r="B326">
        <v>21105127842</v>
      </c>
      <c r="C326">
        <v>2127842</v>
      </c>
      <c r="D326">
        <v>211051278</v>
      </c>
      <c r="E326" t="s">
        <v>74</v>
      </c>
      <c r="F326" s="7">
        <v>235</v>
      </c>
      <c r="G326" s="7">
        <v>258</v>
      </c>
      <c r="H326" t="s">
        <v>80</v>
      </c>
      <c r="I326" s="8">
        <f t="shared" si="5"/>
        <v>1</v>
      </c>
    </row>
    <row r="327" spans="1:9" hidden="1" x14ac:dyDescent="0.25">
      <c r="A327" t="s">
        <v>44</v>
      </c>
      <c r="B327">
        <v>21105127843</v>
      </c>
      <c r="C327">
        <v>2127843</v>
      </c>
      <c r="D327">
        <v>211051278</v>
      </c>
      <c r="E327" t="s">
        <v>74</v>
      </c>
      <c r="F327" s="7">
        <v>225</v>
      </c>
      <c r="G327" s="7">
        <v>243</v>
      </c>
      <c r="H327" t="s">
        <v>75</v>
      </c>
      <c r="I327" s="8">
        <f t="shared" si="5"/>
        <v>1</v>
      </c>
    </row>
    <row r="328" spans="1:9" hidden="1" x14ac:dyDescent="0.25">
      <c r="A328" t="s">
        <v>44</v>
      </c>
      <c r="B328">
        <v>21105127844</v>
      </c>
      <c r="C328">
        <v>2127844</v>
      </c>
      <c r="D328">
        <v>211051278</v>
      </c>
      <c r="E328" t="s">
        <v>74</v>
      </c>
      <c r="F328" s="7">
        <v>210</v>
      </c>
      <c r="G328" s="7">
        <v>230</v>
      </c>
      <c r="H328" t="s">
        <v>75</v>
      </c>
      <c r="I328" s="8">
        <f t="shared" si="5"/>
        <v>1</v>
      </c>
    </row>
    <row r="329" spans="1:9" hidden="1" x14ac:dyDescent="0.25">
      <c r="A329" t="s">
        <v>44</v>
      </c>
      <c r="B329">
        <v>21105127845</v>
      </c>
      <c r="C329">
        <v>2127845</v>
      </c>
      <c r="D329">
        <v>211051278</v>
      </c>
      <c r="E329" t="s">
        <v>74</v>
      </c>
      <c r="F329" s="7">
        <v>250</v>
      </c>
      <c r="G329" s="7">
        <v>274</v>
      </c>
      <c r="H329" t="s">
        <v>75</v>
      </c>
      <c r="I329" s="8">
        <f t="shared" si="5"/>
        <v>1</v>
      </c>
    </row>
    <row r="330" spans="1:9" hidden="1" x14ac:dyDescent="0.25">
      <c r="A330" t="s">
        <v>44</v>
      </c>
      <c r="B330">
        <v>21105127846</v>
      </c>
      <c r="C330">
        <v>2127846</v>
      </c>
      <c r="D330">
        <v>211051278</v>
      </c>
      <c r="E330" t="s">
        <v>74</v>
      </c>
      <c r="F330" s="7">
        <v>522</v>
      </c>
      <c r="G330" s="7">
        <v>573</v>
      </c>
      <c r="H330" t="s">
        <v>75</v>
      </c>
      <c r="I330" s="8">
        <f t="shared" si="5"/>
        <v>1</v>
      </c>
    </row>
    <row r="331" spans="1:9" hidden="1" x14ac:dyDescent="0.25">
      <c r="A331" t="s">
        <v>44</v>
      </c>
      <c r="B331">
        <v>21105127847</v>
      </c>
      <c r="C331">
        <v>2127847</v>
      </c>
      <c r="D331">
        <v>211051278</v>
      </c>
      <c r="E331" t="s">
        <v>74</v>
      </c>
      <c r="F331" s="7">
        <v>428</v>
      </c>
      <c r="G331" s="7">
        <v>469</v>
      </c>
      <c r="H331" t="s">
        <v>75</v>
      </c>
      <c r="I331" s="8">
        <f t="shared" si="5"/>
        <v>1</v>
      </c>
    </row>
    <row r="332" spans="1:9" hidden="1" x14ac:dyDescent="0.25">
      <c r="A332" s="8" t="s">
        <v>44</v>
      </c>
      <c r="B332" s="8">
        <v>21105128501</v>
      </c>
      <c r="C332" s="8">
        <v>2128501</v>
      </c>
      <c r="D332" s="8">
        <v>211051285</v>
      </c>
      <c r="E332" s="8" t="s">
        <v>47</v>
      </c>
      <c r="F332" s="8">
        <v>130</v>
      </c>
      <c r="G332" s="8">
        <v>143</v>
      </c>
      <c r="H332" s="8" t="s">
        <v>43</v>
      </c>
      <c r="I332" s="8">
        <f t="shared" si="5"/>
        <v>1</v>
      </c>
    </row>
    <row r="333" spans="1:9" hidden="1" x14ac:dyDescent="0.25">
      <c r="A333" s="8" t="s">
        <v>44</v>
      </c>
      <c r="B333" s="8">
        <v>21105128502</v>
      </c>
      <c r="C333" s="8">
        <v>2128502</v>
      </c>
      <c r="D333" s="8">
        <v>211051285</v>
      </c>
      <c r="E333" s="8" t="s">
        <v>47</v>
      </c>
      <c r="F333" s="8">
        <v>151</v>
      </c>
      <c r="G333" s="8">
        <v>166</v>
      </c>
      <c r="H333" s="8" t="s">
        <v>43</v>
      </c>
      <c r="I333" s="8">
        <f t="shared" si="5"/>
        <v>1</v>
      </c>
    </row>
    <row r="334" spans="1:9" hidden="1" x14ac:dyDescent="0.25">
      <c r="A334" s="8" t="s">
        <v>44</v>
      </c>
      <c r="B334" s="8">
        <v>21105128503</v>
      </c>
      <c r="C334" s="8">
        <v>2128503</v>
      </c>
      <c r="D334" s="8">
        <v>211051285</v>
      </c>
      <c r="E334" s="8" t="s">
        <v>47</v>
      </c>
      <c r="F334" s="8">
        <v>201</v>
      </c>
      <c r="G334" s="8">
        <v>199</v>
      </c>
      <c r="H334" s="8" t="s">
        <v>43</v>
      </c>
      <c r="I334" s="8">
        <f t="shared" si="5"/>
        <v>1</v>
      </c>
    </row>
    <row r="335" spans="1:9" hidden="1" x14ac:dyDescent="0.25">
      <c r="A335" s="8" t="s">
        <v>44</v>
      </c>
      <c r="B335" s="8">
        <v>21105128504</v>
      </c>
      <c r="C335" s="8">
        <v>2128504</v>
      </c>
      <c r="D335" s="8">
        <v>211051285</v>
      </c>
      <c r="E335" s="8" t="s">
        <v>47</v>
      </c>
      <c r="F335" s="8">
        <v>288</v>
      </c>
      <c r="G335" s="8">
        <v>305</v>
      </c>
      <c r="H335" s="8" t="s">
        <v>43</v>
      </c>
      <c r="I335" s="8">
        <f t="shared" si="5"/>
        <v>1</v>
      </c>
    </row>
    <row r="336" spans="1:9" hidden="1" x14ac:dyDescent="0.25">
      <c r="A336" s="8" t="s">
        <v>44</v>
      </c>
      <c r="B336" s="8">
        <v>21105128505</v>
      </c>
      <c r="C336" s="8">
        <v>2128505</v>
      </c>
      <c r="D336" s="8">
        <v>211051285</v>
      </c>
      <c r="E336" s="8" t="s">
        <v>47</v>
      </c>
      <c r="F336" s="8">
        <v>229</v>
      </c>
      <c r="G336" s="8">
        <v>251</v>
      </c>
      <c r="H336" s="8" t="s">
        <v>43</v>
      </c>
      <c r="I336" s="8">
        <f t="shared" si="5"/>
        <v>1</v>
      </c>
    </row>
    <row r="337" spans="1:9" hidden="1" x14ac:dyDescent="0.25">
      <c r="A337" s="8" t="s">
        <v>44</v>
      </c>
      <c r="B337" s="8">
        <v>21105128506</v>
      </c>
      <c r="C337" s="8">
        <v>2128506</v>
      </c>
      <c r="D337" s="8">
        <v>211051285</v>
      </c>
      <c r="E337" s="8" t="s">
        <v>47</v>
      </c>
      <c r="F337" s="8">
        <v>274</v>
      </c>
      <c r="G337" s="8">
        <v>301</v>
      </c>
      <c r="H337" s="8" t="s">
        <v>43</v>
      </c>
      <c r="I337" s="8">
        <f t="shared" si="5"/>
        <v>1</v>
      </c>
    </row>
    <row r="338" spans="1:9" hidden="1" x14ac:dyDescent="0.25">
      <c r="A338" s="8" t="s">
        <v>44</v>
      </c>
      <c r="B338" s="8">
        <v>21105128507</v>
      </c>
      <c r="C338" s="8">
        <v>2128507</v>
      </c>
      <c r="D338" s="8">
        <v>211051285</v>
      </c>
      <c r="E338" s="8" t="s">
        <v>47</v>
      </c>
      <c r="F338" s="8">
        <v>242</v>
      </c>
      <c r="G338" s="8">
        <v>259</v>
      </c>
      <c r="H338" s="8" t="s">
        <v>43</v>
      </c>
      <c r="I338" s="8">
        <f t="shared" si="5"/>
        <v>1</v>
      </c>
    </row>
    <row r="339" spans="1:9" hidden="1" x14ac:dyDescent="0.25">
      <c r="A339" s="8" t="s">
        <v>44</v>
      </c>
      <c r="B339" s="8">
        <v>21105128508</v>
      </c>
      <c r="C339" s="8">
        <v>2128508</v>
      </c>
      <c r="D339" s="8">
        <v>211051285</v>
      </c>
      <c r="E339" s="8" t="s">
        <v>47</v>
      </c>
      <c r="F339" s="8">
        <v>209</v>
      </c>
      <c r="G339" s="8">
        <v>215</v>
      </c>
      <c r="H339" s="8" t="s">
        <v>43</v>
      </c>
      <c r="I339" s="8">
        <f t="shared" si="5"/>
        <v>1</v>
      </c>
    </row>
    <row r="340" spans="1:9" hidden="1" x14ac:dyDescent="0.25">
      <c r="A340" s="8" t="s">
        <v>44</v>
      </c>
      <c r="B340" s="8">
        <v>21105128509</v>
      </c>
      <c r="C340" s="8">
        <v>2128509</v>
      </c>
      <c r="D340" s="8">
        <v>211051285</v>
      </c>
      <c r="E340" s="8" t="s">
        <v>47</v>
      </c>
      <c r="F340" s="8">
        <v>352</v>
      </c>
      <c r="G340" s="8">
        <v>386</v>
      </c>
      <c r="H340" s="8" t="s">
        <v>43</v>
      </c>
      <c r="I340" s="8">
        <f t="shared" si="5"/>
        <v>1</v>
      </c>
    </row>
    <row r="341" spans="1:9" hidden="1" x14ac:dyDescent="0.25">
      <c r="A341" s="8" t="s">
        <v>44</v>
      </c>
      <c r="B341" s="8">
        <v>21105128510</v>
      </c>
      <c r="C341" s="8">
        <v>2128510</v>
      </c>
      <c r="D341" s="8">
        <v>211051285</v>
      </c>
      <c r="E341" s="8" t="s">
        <v>47</v>
      </c>
      <c r="F341" s="8">
        <v>160</v>
      </c>
      <c r="G341" s="8">
        <v>176</v>
      </c>
      <c r="H341" s="8" t="s">
        <v>43</v>
      </c>
      <c r="I341" s="8">
        <f t="shared" si="5"/>
        <v>1</v>
      </c>
    </row>
    <row r="342" spans="1:9" hidden="1" x14ac:dyDescent="0.25">
      <c r="A342" s="8" t="s">
        <v>44</v>
      </c>
      <c r="B342" s="8">
        <v>21105128511</v>
      </c>
      <c r="C342" s="8">
        <v>2128511</v>
      </c>
      <c r="D342" s="8">
        <v>211051285</v>
      </c>
      <c r="E342" s="8" t="s">
        <v>47</v>
      </c>
      <c r="F342" s="8">
        <v>341</v>
      </c>
      <c r="G342" s="8">
        <v>374</v>
      </c>
      <c r="H342" s="8" t="s">
        <v>43</v>
      </c>
      <c r="I342" s="8">
        <f t="shared" si="5"/>
        <v>1</v>
      </c>
    </row>
    <row r="343" spans="1:9" hidden="1" x14ac:dyDescent="0.25">
      <c r="A343" s="8" t="s">
        <v>44</v>
      </c>
      <c r="B343" s="8">
        <v>21105128512</v>
      </c>
      <c r="C343" s="8">
        <v>2128512</v>
      </c>
      <c r="D343" s="8">
        <v>211051285</v>
      </c>
      <c r="E343" s="8" t="s">
        <v>47</v>
      </c>
      <c r="F343" s="8">
        <v>126</v>
      </c>
      <c r="G343" s="8">
        <v>138</v>
      </c>
      <c r="H343" s="8" t="s">
        <v>43</v>
      </c>
      <c r="I343" s="8">
        <f t="shared" si="5"/>
        <v>1</v>
      </c>
    </row>
    <row r="344" spans="1:9" hidden="1" x14ac:dyDescent="0.25">
      <c r="A344" s="8" t="s">
        <v>44</v>
      </c>
      <c r="B344" s="8">
        <v>21105128513</v>
      </c>
      <c r="C344" s="8">
        <v>2128513</v>
      </c>
      <c r="D344" s="8">
        <v>211051285</v>
      </c>
      <c r="E344" s="8" t="s">
        <v>47</v>
      </c>
      <c r="F344" s="8">
        <v>106</v>
      </c>
      <c r="G344" s="8">
        <v>112</v>
      </c>
      <c r="H344" s="8" t="s">
        <v>43</v>
      </c>
      <c r="I344" s="8">
        <f t="shared" si="5"/>
        <v>1</v>
      </c>
    </row>
    <row r="345" spans="1:9" hidden="1" x14ac:dyDescent="0.25">
      <c r="A345" s="8" t="s">
        <v>44</v>
      </c>
      <c r="B345" s="8">
        <v>21105128514</v>
      </c>
      <c r="C345" s="8">
        <v>2128514</v>
      </c>
      <c r="D345" s="8">
        <v>211051285</v>
      </c>
      <c r="E345" s="8" t="s">
        <v>47</v>
      </c>
      <c r="F345" s="8">
        <v>149</v>
      </c>
      <c r="G345" s="8">
        <v>163</v>
      </c>
      <c r="H345" s="8" t="s">
        <v>43</v>
      </c>
      <c r="I345" s="8">
        <f t="shared" si="5"/>
        <v>1</v>
      </c>
    </row>
    <row r="346" spans="1:9" hidden="1" x14ac:dyDescent="0.25">
      <c r="A346" s="8" t="s">
        <v>44</v>
      </c>
      <c r="B346" s="8">
        <v>21105128515</v>
      </c>
      <c r="C346" s="8">
        <v>2128515</v>
      </c>
      <c r="D346" s="8">
        <v>211051285</v>
      </c>
      <c r="E346" s="8" t="s">
        <v>47</v>
      </c>
      <c r="F346" s="8">
        <v>206</v>
      </c>
      <c r="G346" s="8">
        <v>226</v>
      </c>
      <c r="H346" s="8" t="s">
        <v>43</v>
      </c>
      <c r="I346" s="8">
        <f t="shared" si="5"/>
        <v>1</v>
      </c>
    </row>
    <row r="347" spans="1:9" hidden="1" x14ac:dyDescent="0.25">
      <c r="A347" s="8" t="s">
        <v>44</v>
      </c>
      <c r="B347" s="8">
        <v>21105128516</v>
      </c>
      <c r="C347" s="8">
        <v>2128516</v>
      </c>
      <c r="D347" s="8">
        <v>211051285</v>
      </c>
      <c r="E347" s="8" t="s">
        <v>47</v>
      </c>
      <c r="F347" s="8">
        <v>286</v>
      </c>
      <c r="G347" s="8">
        <v>312</v>
      </c>
      <c r="H347" s="8" t="s">
        <v>43</v>
      </c>
      <c r="I347" s="8">
        <f t="shared" si="5"/>
        <v>1</v>
      </c>
    </row>
    <row r="348" spans="1:9" hidden="1" x14ac:dyDescent="0.25">
      <c r="A348" s="8" t="s">
        <v>44</v>
      </c>
      <c r="B348" s="8">
        <v>21105128517</v>
      </c>
      <c r="C348" s="8">
        <v>2128517</v>
      </c>
      <c r="D348" s="8">
        <v>211051285</v>
      </c>
      <c r="E348" s="8" t="s">
        <v>47</v>
      </c>
      <c r="F348" s="8">
        <v>183</v>
      </c>
      <c r="G348" s="8">
        <v>194</v>
      </c>
      <c r="H348" s="8" t="s">
        <v>43</v>
      </c>
      <c r="I348" s="8">
        <f t="shared" si="5"/>
        <v>1</v>
      </c>
    </row>
    <row r="349" spans="1:9" hidden="1" x14ac:dyDescent="0.25">
      <c r="A349" s="8" t="s">
        <v>44</v>
      </c>
      <c r="B349" s="8">
        <v>21105128518</v>
      </c>
      <c r="C349" s="8">
        <v>2128518</v>
      </c>
      <c r="D349" s="8">
        <v>211051285</v>
      </c>
      <c r="E349" s="8" t="s">
        <v>47</v>
      </c>
      <c r="F349" s="8">
        <v>214</v>
      </c>
      <c r="G349" s="8">
        <v>234</v>
      </c>
      <c r="H349" s="8" t="s">
        <v>43</v>
      </c>
      <c r="I349" s="8">
        <f t="shared" si="5"/>
        <v>1</v>
      </c>
    </row>
    <row r="350" spans="1:9" hidden="1" x14ac:dyDescent="0.25">
      <c r="A350" s="8" t="s">
        <v>44</v>
      </c>
      <c r="B350" s="8">
        <v>21105128519</v>
      </c>
      <c r="C350" s="8">
        <v>2128519</v>
      </c>
      <c r="D350" s="8">
        <v>211051285</v>
      </c>
      <c r="E350" s="8" t="s">
        <v>47</v>
      </c>
      <c r="F350" s="8">
        <v>243</v>
      </c>
      <c r="G350" s="8">
        <v>267</v>
      </c>
      <c r="H350" s="8" t="s">
        <v>43</v>
      </c>
      <c r="I350" s="8">
        <f t="shared" si="5"/>
        <v>1</v>
      </c>
    </row>
    <row r="351" spans="1:9" hidden="1" x14ac:dyDescent="0.25">
      <c r="A351" s="8" t="s">
        <v>44</v>
      </c>
      <c r="B351" s="8">
        <v>21105128520</v>
      </c>
      <c r="C351" s="8">
        <v>2128520</v>
      </c>
      <c r="D351" s="8">
        <v>211051285</v>
      </c>
      <c r="E351" s="8" t="s">
        <v>47</v>
      </c>
      <c r="F351" s="8">
        <v>217</v>
      </c>
      <c r="G351" s="8">
        <v>226</v>
      </c>
      <c r="H351" s="8" t="s">
        <v>43</v>
      </c>
      <c r="I351" s="8">
        <f t="shared" si="5"/>
        <v>1</v>
      </c>
    </row>
    <row r="352" spans="1:9" hidden="1" x14ac:dyDescent="0.25">
      <c r="A352" s="8" t="s">
        <v>44</v>
      </c>
      <c r="B352" s="8">
        <v>21105128521</v>
      </c>
      <c r="C352" s="8">
        <v>2128521</v>
      </c>
      <c r="D352" s="8">
        <v>211051285</v>
      </c>
      <c r="E352" s="8" t="s">
        <v>47</v>
      </c>
      <c r="F352" s="8">
        <v>275</v>
      </c>
      <c r="G352" s="8">
        <v>302</v>
      </c>
      <c r="H352" s="8" t="s">
        <v>43</v>
      </c>
      <c r="I352" s="8">
        <f t="shared" si="5"/>
        <v>1</v>
      </c>
    </row>
    <row r="353" spans="1:9" hidden="1" x14ac:dyDescent="0.25">
      <c r="A353" s="8" t="s">
        <v>44</v>
      </c>
      <c r="B353" s="8">
        <v>21105128522</v>
      </c>
      <c r="C353" s="8">
        <v>2128522</v>
      </c>
      <c r="D353" s="8">
        <v>211051285</v>
      </c>
      <c r="E353" s="8" t="s">
        <v>47</v>
      </c>
      <c r="F353" s="8">
        <v>271</v>
      </c>
      <c r="G353" s="8">
        <v>297</v>
      </c>
      <c r="H353" s="8" t="s">
        <v>43</v>
      </c>
      <c r="I353" s="8">
        <f t="shared" si="5"/>
        <v>1</v>
      </c>
    </row>
    <row r="354" spans="1:9" hidden="1" x14ac:dyDescent="0.25">
      <c r="A354" s="8" t="s">
        <v>44</v>
      </c>
      <c r="B354" s="8">
        <v>21105128523</v>
      </c>
      <c r="C354" s="8">
        <v>2128523</v>
      </c>
      <c r="D354" s="8">
        <v>211051285</v>
      </c>
      <c r="E354" s="8" t="s">
        <v>47</v>
      </c>
      <c r="F354" s="8">
        <v>190</v>
      </c>
      <c r="G354" s="8">
        <v>206</v>
      </c>
      <c r="H354" s="8" t="s">
        <v>43</v>
      </c>
      <c r="I354" s="8">
        <f t="shared" si="5"/>
        <v>1</v>
      </c>
    </row>
    <row r="355" spans="1:9" hidden="1" x14ac:dyDescent="0.25">
      <c r="A355" s="8" t="s">
        <v>44</v>
      </c>
      <c r="B355" s="8">
        <v>21105128524</v>
      </c>
      <c r="C355" s="8">
        <v>2128524</v>
      </c>
      <c r="D355" s="8">
        <v>211051285</v>
      </c>
      <c r="E355" s="8" t="s">
        <v>47</v>
      </c>
      <c r="F355" s="8">
        <v>363</v>
      </c>
      <c r="G355" s="8">
        <v>398</v>
      </c>
      <c r="H355" s="8" t="s">
        <v>43</v>
      </c>
      <c r="I355" s="8">
        <f t="shared" si="5"/>
        <v>1</v>
      </c>
    </row>
    <row r="356" spans="1:9" hidden="1" x14ac:dyDescent="0.25">
      <c r="A356" s="8" t="s">
        <v>44</v>
      </c>
      <c r="B356" s="8">
        <v>21105128525</v>
      </c>
      <c r="C356" s="8">
        <v>2128525</v>
      </c>
      <c r="D356" s="8">
        <v>211051285</v>
      </c>
      <c r="E356" s="8" t="s">
        <v>47</v>
      </c>
      <c r="F356" s="8">
        <v>294</v>
      </c>
      <c r="G356" s="8">
        <v>322</v>
      </c>
      <c r="H356" s="8" t="s">
        <v>43</v>
      </c>
      <c r="I356" s="8">
        <f t="shared" si="5"/>
        <v>1</v>
      </c>
    </row>
    <row r="357" spans="1:9" hidden="1" x14ac:dyDescent="0.25">
      <c r="A357" s="8" t="s">
        <v>44</v>
      </c>
      <c r="B357" s="8">
        <v>21105128526</v>
      </c>
      <c r="C357" s="8">
        <v>2128526</v>
      </c>
      <c r="D357" s="8">
        <v>211051285</v>
      </c>
      <c r="E357" s="8" t="s">
        <v>47</v>
      </c>
      <c r="F357" s="8">
        <v>245</v>
      </c>
      <c r="G357" s="8">
        <v>269</v>
      </c>
      <c r="H357" s="8" t="s">
        <v>43</v>
      </c>
      <c r="I357" s="8">
        <f t="shared" si="5"/>
        <v>1</v>
      </c>
    </row>
    <row r="358" spans="1:9" hidden="1" x14ac:dyDescent="0.25">
      <c r="A358" s="8" t="s">
        <v>44</v>
      </c>
      <c r="B358" s="8">
        <v>21105128601</v>
      </c>
      <c r="C358" s="8">
        <v>2128601</v>
      </c>
      <c r="D358" s="8">
        <v>211051286</v>
      </c>
      <c r="E358" s="8" t="s">
        <v>48</v>
      </c>
      <c r="F358" s="8">
        <v>116</v>
      </c>
      <c r="G358" s="8">
        <v>125</v>
      </c>
      <c r="H358" s="8" t="s">
        <v>43</v>
      </c>
      <c r="I358" s="8">
        <f t="shared" si="5"/>
        <v>1</v>
      </c>
    </row>
    <row r="359" spans="1:9" hidden="1" x14ac:dyDescent="0.25">
      <c r="A359" s="8" t="s">
        <v>44</v>
      </c>
      <c r="B359" s="8">
        <v>21105128602</v>
      </c>
      <c r="C359" s="8">
        <v>2128602</v>
      </c>
      <c r="D359" s="8">
        <v>211051286</v>
      </c>
      <c r="E359" s="8" t="s">
        <v>48</v>
      </c>
      <c r="F359" s="8">
        <v>245</v>
      </c>
      <c r="G359" s="8">
        <v>265</v>
      </c>
      <c r="H359" s="8" t="s">
        <v>43</v>
      </c>
      <c r="I359" s="8">
        <f t="shared" si="5"/>
        <v>1</v>
      </c>
    </row>
    <row r="360" spans="1:9" hidden="1" x14ac:dyDescent="0.25">
      <c r="A360" s="8" t="s">
        <v>44</v>
      </c>
      <c r="B360" s="8">
        <v>21105128603</v>
      </c>
      <c r="C360" s="8">
        <v>2128603</v>
      </c>
      <c r="D360" s="8">
        <v>211051286</v>
      </c>
      <c r="E360" s="8" t="s">
        <v>48</v>
      </c>
      <c r="F360" s="8">
        <v>292</v>
      </c>
      <c r="G360" s="8">
        <v>320</v>
      </c>
      <c r="H360" s="8" t="s">
        <v>43</v>
      </c>
      <c r="I360" s="8">
        <f t="shared" si="5"/>
        <v>1</v>
      </c>
    </row>
    <row r="361" spans="1:9" hidden="1" x14ac:dyDescent="0.25">
      <c r="A361" s="8" t="s">
        <v>44</v>
      </c>
      <c r="B361" s="8">
        <v>21105128604</v>
      </c>
      <c r="C361" s="8">
        <v>2128604</v>
      </c>
      <c r="D361" s="8">
        <v>211051286</v>
      </c>
      <c r="E361" s="8" t="s">
        <v>48</v>
      </c>
      <c r="F361" s="8">
        <v>321</v>
      </c>
      <c r="G361" s="8">
        <v>352</v>
      </c>
      <c r="H361" s="8" t="s">
        <v>43</v>
      </c>
      <c r="I361" s="8">
        <f t="shared" si="5"/>
        <v>1</v>
      </c>
    </row>
    <row r="362" spans="1:9" hidden="1" x14ac:dyDescent="0.25">
      <c r="A362" s="8" t="s">
        <v>44</v>
      </c>
      <c r="B362" s="8">
        <v>21105128605</v>
      </c>
      <c r="C362" s="8">
        <v>2128605</v>
      </c>
      <c r="D362" s="8">
        <v>211051286</v>
      </c>
      <c r="E362" s="8" t="s">
        <v>48</v>
      </c>
      <c r="F362" s="8">
        <v>258</v>
      </c>
      <c r="G362" s="8">
        <v>283</v>
      </c>
      <c r="H362" s="8" t="s">
        <v>43</v>
      </c>
      <c r="I362" s="8">
        <f t="shared" si="5"/>
        <v>1</v>
      </c>
    </row>
    <row r="363" spans="1:9" hidden="1" x14ac:dyDescent="0.25">
      <c r="A363" s="8" t="s">
        <v>44</v>
      </c>
      <c r="B363" s="8">
        <v>21105128606</v>
      </c>
      <c r="C363" s="8">
        <v>2128606</v>
      </c>
      <c r="D363" s="8">
        <v>211051286</v>
      </c>
      <c r="E363" s="8" t="s">
        <v>48</v>
      </c>
      <c r="F363" s="8">
        <v>229</v>
      </c>
      <c r="G363" s="8">
        <v>230</v>
      </c>
      <c r="H363" s="8" t="s">
        <v>43</v>
      </c>
      <c r="I363" s="8">
        <f t="shared" si="5"/>
        <v>1</v>
      </c>
    </row>
    <row r="364" spans="1:9" hidden="1" x14ac:dyDescent="0.25">
      <c r="A364" s="8" t="s">
        <v>44</v>
      </c>
      <c r="B364" s="8">
        <v>21105128607</v>
      </c>
      <c r="C364" s="8">
        <v>2128607</v>
      </c>
      <c r="D364" s="8">
        <v>211051286</v>
      </c>
      <c r="E364" s="8" t="s">
        <v>48</v>
      </c>
      <c r="F364" s="8">
        <v>217</v>
      </c>
      <c r="G364" s="8">
        <v>238</v>
      </c>
      <c r="H364" s="8" t="s">
        <v>43</v>
      </c>
      <c r="I364" s="8">
        <f t="shared" si="5"/>
        <v>1</v>
      </c>
    </row>
    <row r="365" spans="1:9" hidden="1" x14ac:dyDescent="0.25">
      <c r="A365" s="8" t="s">
        <v>44</v>
      </c>
      <c r="B365" s="8">
        <v>21105128608</v>
      </c>
      <c r="C365" s="8">
        <v>2128608</v>
      </c>
      <c r="D365" s="8">
        <v>211051286</v>
      </c>
      <c r="E365" s="8" t="s">
        <v>48</v>
      </c>
      <c r="F365" s="8">
        <v>328</v>
      </c>
      <c r="G365" s="8">
        <v>360</v>
      </c>
      <c r="H365" s="8" t="s">
        <v>43</v>
      </c>
      <c r="I365" s="8">
        <f t="shared" si="5"/>
        <v>1</v>
      </c>
    </row>
    <row r="366" spans="1:9" hidden="1" x14ac:dyDescent="0.25">
      <c r="A366" s="8" t="s">
        <v>44</v>
      </c>
      <c r="B366" s="8">
        <v>21105128609</v>
      </c>
      <c r="C366" s="8">
        <v>2128609</v>
      </c>
      <c r="D366" s="8">
        <v>211051286</v>
      </c>
      <c r="E366" s="8" t="s">
        <v>48</v>
      </c>
      <c r="F366" s="8">
        <v>3</v>
      </c>
      <c r="G366" s="8">
        <v>3</v>
      </c>
      <c r="H366" s="8" t="s">
        <v>43</v>
      </c>
      <c r="I366" s="8">
        <f t="shared" si="5"/>
        <v>1</v>
      </c>
    </row>
    <row r="367" spans="1:9" hidden="1" x14ac:dyDescent="0.25">
      <c r="A367" s="8" t="s">
        <v>44</v>
      </c>
      <c r="B367" s="8">
        <v>21105128610</v>
      </c>
      <c r="C367" s="8">
        <v>2128610</v>
      </c>
      <c r="D367" s="8">
        <v>211051286</v>
      </c>
      <c r="E367" s="8" t="s">
        <v>48</v>
      </c>
      <c r="F367" s="8">
        <v>311</v>
      </c>
      <c r="G367" s="8">
        <v>324</v>
      </c>
      <c r="H367" s="8" t="s">
        <v>43</v>
      </c>
      <c r="I367" s="8">
        <f t="shared" si="5"/>
        <v>1</v>
      </c>
    </row>
    <row r="368" spans="1:9" hidden="1" x14ac:dyDescent="0.25">
      <c r="A368" s="8" t="s">
        <v>44</v>
      </c>
      <c r="B368" s="8">
        <v>21105128612</v>
      </c>
      <c r="C368" s="8">
        <v>2128612</v>
      </c>
      <c r="D368" s="8">
        <v>211051286</v>
      </c>
      <c r="E368" s="8" t="s">
        <v>48</v>
      </c>
      <c r="F368" s="8">
        <v>254</v>
      </c>
      <c r="G368" s="8">
        <v>250</v>
      </c>
      <c r="H368" s="8" t="s">
        <v>43</v>
      </c>
      <c r="I368" s="8">
        <f t="shared" si="5"/>
        <v>1</v>
      </c>
    </row>
    <row r="369" spans="1:9" hidden="1" x14ac:dyDescent="0.25">
      <c r="A369" s="8" t="s">
        <v>44</v>
      </c>
      <c r="B369" s="8">
        <v>21105128613</v>
      </c>
      <c r="C369" s="8">
        <v>2128613</v>
      </c>
      <c r="D369" s="8">
        <v>211051286</v>
      </c>
      <c r="E369" s="8" t="s">
        <v>48</v>
      </c>
      <c r="F369" s="8">
        <v>274</v>
      </c>
      <c r="G369" s="8">
        <v>301</v>
      </c>
      <c r="H369" s="8" t="s">
        <v>43</v>
      </c>
      <c r="I369" s="8">
        <f t="shared" si="5"/>
        <v>1</v>
      </c>
    </row>
    <row r="370" spans="1:9" hidden="1" x14ac:dyDescent="0.25">
      <c r="A370" s="8" t="s">
        <v>44</v>
      </c>
      <c r="B370" s="8">
        <v>21105128614</v>
      </c>
      <c r="C370" s="8">
        <v>2128614</v>
      </c>
      <c r="D370" s="8">
        <v>211051286</v>
      </c>
      <c r="E370" s="8" t="s">
        <v>48</v>
      </c>
      <c r="F370" s="8">
        <v>324</v>
      </c>
      <c r="G370" s="8">
        <v>355</v>
      </c>
      <c r="H370" s="8" t="s">
        <v>43</v>
      </c>
      <c r="I370" s="8">
        <f t="shared" si="5"/>
        <v>1</v>
      </c>
    </row>
    <row r="371" spans="1:9" hidden="1" x14ac:dyDescent="0.25">
      <c r="A371" s="8" t="s">
        <v>44</v>
      </c>
      <c r="B371" s="8">
        <v>21105128615</v>
      </c>
      <c r="C371" s="8">
        <v>2128615</v>
      </c>
      <c r="D371" s="8">
        <v>211051286</v>
      </c>
      <c r="E371" s="8" t="s">
        <v>48</v>
      </c>
      <c r="F371" s="8">
        <v>345</v>
      </c>
      <c r="G371" s="8">
        <v>378</v>
      </c>
      <c r="H371" s="8" t="s">
        <v>43</v>
      </c>
      <c r="I371" s="8">
        <f t="shared" si="5"/>
        <v>1</v>
      </c>
    </row>
    <row r="372" spans="1:9" hidden="1" x14ac:dyDescent="0.25">
      <c r="A372" s="8" t="s">
        <v>44</v>
      </c>
      <c r="B372" s="8">
        <v>21105128616</v>
      </c>
      <c r="C372" s="8">
        <v>2128616</v>
      </c>
      <c r="D372" s="8">
        <v>211051286</v>
      </c>
      <c r="E372" s="8" t="s">
        <v>48</v>
      </c>
      <c r="F372" s="8">
        <v>264</v>
      </c>
      <c r="G372" s="8">
        <v>290</v>
      </c>
      <c r="H372" s="8" t="s">
        <v>43</v>
      </c>
      <c r="I372" s="8">
        <f t="shared" si="5"/>
        <v>1</v>
      </c>
    </row>
    <row r="373" spans="1:9" hidden="1" x14ac:dyDescent="0.25">
      <c r="A373" s="8" t="s">
        <v>44</v>
      </c>
      <c r="B373" s="8">
        <v>21105128617</v>
      </c>
      <c r="C373" s="8">
        <v>2128617</v>
      </c>
      <c r="D373" s="8">
        <v>211051286</v>
      </c>
      <c r="E373" s="8" t="s">
        <v>48</v>
      </c>
      <c r="F373" s="8">
        <v>242</v>
      </c>
      <c r="G373" s="8">
        <v>265</v>
      </c>
      <c r="H373" s="8" t="s">
        <v>43</v>
      </c>
      <c r="I373" s="8">
        <f t="shared" si="5"/>
        <v>1</v>
      </c>
    </row>
    <row r="374" spans="1:9" hidden="1" x14ac:dyDescent="0.25">
      <c r="A374" s="8" t="s">
        <v>44</v>
      </c>
      <c r="B374" s="8">
        <v>21105128618</v>
      </c>
      <c r="C374" s="8">
        <v>2128618</v>
      </c>
      <c r="D374" s="8">
        <v>211051286</v>
      </c>
      <c r="E374" s="8" t="s">
        <v>48</v>
      </c>
      <c r="F374" s="8">
        <v>332</v>
      </c>
      <c r="G374" s="8">
        <v>335</v>
      </c>
      <c r="H374" s="8" t="s">
        <v>43</v>
      </c>
      <c r="I374" s="8">
        <f t="shared" si="5"/>
        <v>1</v>
      </c>
    </row>
    <row r="375" spans="1:9" hidden="1" x14ac:dyDescent="0.25">
      <c r="A375" s="8" t="s">
        <v>44</v>
      </c>
      <c r="B375" s="8">
        <v>21105128619</v>
      </c>
      <c r="C375" s="8">
        <v>2128619</v>
      </c>
      <c r="D375" s="8">
        <v>211051286</v>
      </c>
      <c r="E375" s="8" t="s">
        <v>48</v>
      </c>
      <c r="F375" s="8">
        <v>163</v>
      </c>
      <c r="G375" s="8">
        <v>163</v>
      </c>
      <c r="H375" s="8" t="s">
        <v>43</v>
      </c>
      <c r="I375" s="8">
        <f t="shared" si="5"/>
        <v>1</v>
      </c>
    </row>
    <row r="376" spans="1:9" hidden="1" x14ac:dyDescent="0.25">
      <c r="A376" s="8" t="s">
        <v>44</v>
      </c>
      <c r="B376" s="8">
        <v>21105128620</v>
      </c>
      <c r="C376" s="8">
        <v>2128620</v>
      </c>
      <c r="D376" s="8">
        <v>211051286</v>
      </c>
      <c r="E376" s="8" t="s">
        <v>48</v>
      </c>
      <c r="F376" s="8">
        <v>249</v>
      </c>
      <c r="G376" s="8">
        <v>273</v>
      </c>
      <c r="H376" s="8" t="s">
        <v>43</v>
      </c>
      <c r="I376" s="8">
        <f t="shared" si="5"/>
        <v>1</v>
      </c>
    </row>
    <row r="377" spans="1:9" hidden="1" x14ac:dyDescent="0.25">
      <c r="A377" s="8" t="s">
        <v>44</v>
      </c>
      <c r="B377" s="8">
        <v>21105128621</v>
      </c>
      <c r="C377" s="8">
        <v>2128621</v>
      </c>
      <c r="D377" s="8">
        <v>211051286</v>
      </c>
      <c r="E377" s="8" t="s">
        <v>48</v>
      </c>
      <c r="F377" s="8">
        <v>253</v>
      </c>
      <c r="G377" s="8">
        <v>278</v>
      </c>
      <c r="H377" s="8" t="s">
        <v>43</v>
      </c>
      <c r="I377" s="8">
        <f t="shared" si="5"/>
        <v>1</v>
      </c>
    </row>
    <row r="378" spans="1:9" hidden="1" x14ac:dyDescent="0.25">
      <c r="A378" s="8" t="s">
        <v>44</v>
      </c>
      <c r="B378" s="8">
        <v>21105128622</v>
      </c>
      <c r="C378" s="8">
        <v>2128622</v>
      </c>
      <c r="D378" s="8">
        <v>211051286</v>
      </c>
      <c r="E378" s="8" t="s">
        <v>48</v>
      </c>
      <c r="F378" s="8">
        <v>177</v>
      </c>
      <c r="G378" s="8">
        <v>194</v>
      </c>
      <c r="H378" s="8" t="s">
        <v>43</v>
      </c>
      <c r="I378" s="8">
        <f t="shared" si="5"/>
        <v>1</v>
      </c>
    </row>
    <row r="379" spans="1:9" hidden="1" x14ac:dyDescent="0.25">
      <c r="A379" s="8" t="s">
        <v>44</v>
      </c>
      <c r="B379" s="8">
        <v>21105128623</v>
      </c>
      <c r="C379" s="8">
        <v>2128623</v>
      </c>
      <c r="D379" s="8">
        <v>211051286</v>
      </c>
      <c r="E379" s="8" t="s">
        <v>48</v>
      </c>
      <c r="F379" s="8">
        <v>150</v>
      </c>
      <c r="G379" s="8">
        <v>165</v>
      </c>
      <c r="H379" s="8" t="s">
        <v>43</v>
      </c>
      <c r="I379" s="8">
        <f t="shared" si="5"/>
        <v>1</v>
      </c>
    </row>
    <row r="380" spans="1:9" hidden="1" x14ac:dyDescent="0.25">
      <c r="A380" s="8" t="s">
        <v>44</v>
      </c>
      <c r="B380" s="8">
        <v>21105128625</v>
      </c>
      <c r="C380" s="8">
        <v>2128625</v>
      </c>
      <c r="D380" s="8">
        <v>211051286</v>
      </c>
      <c r="E380" s="8" t="s">
        <v>48</v>
      </c>
      <c r="F380" s="8">
        <v>175</v>
      </c>
      <c r="G380" s="8">
        <v>192</v>
      </c>
      <c r="H380" s="8" t="s">
        <v>43</v>
      </c>
      <c r="I380" s="8">
        <f t="shared" si="5"/>
        <v>1</v>
      </c>
    </row>
    <row r="381" spans="1:9" hidden="1" x14ac:dyDescent="0.25">
      <c r="A381" s="8" t="s">
        <v>44</v>
      </c>
      <c r="B381" s="8">
        <v>21105128626</v>
      </c>
      <c r="C381" s="8">
        <v>2128626</v>
      </c>
      <c r="D381" s="8">
        <v>211051286</v>
      </c>
      <c r="E381" s="8" t="s">
        <v>48</v>
      </c>
      <c r="F381" s="8">
        <v>167</v>
      </c>
      <c r="G381" s="8">
        <v>183</v>
      </c>
      <c r="H381" s="8" t="s">
        <v>43</v>
      </c>
      <c r="I381" s="8">
        <f t="shared" si="5"/>
        <v>1</v>
      </c>
    </row>
    <row r="382" spans="1:9" hidden="1" x14ac:dyDescent="0.25">
      <c r="A382" s="8" t="s">
        <v>44</v>
      </c>
      <c r="B382" s="8">
        <v>21105128627</v>
      </c>
      <c r="C382" s="8">
        <v>2128627</v>
      </c>
      <c r="D382" s="8">
        <v>211051286</v>
      </c>
      <c r="E382" s="8" t="s">
        <v>48</v>
      </c>
      <c r="F382" s="8">
        <v>276</v>
      </c>
      <c r="G382" s="8">
        <v>303</v>
      </c>
      <c r="H382" s="8" t="s">
        <v>43</v>
      </c>
      <c r="I382" s="8">
        <f t="shared" si="5"/>
        <v>1</v>
      </c>
    </row>
    <row r="383" spans="1:9" hidden="1" x14ac:dyDescent="0.25">
      <c r="A383" s="8" t="s">
        <v>44</v>
      </c>
      <c r="B383" s="8">
        <v>21105128628</v>
      </c>
      <c r="C383" s="8">
        <v>2128628</v>
      </c>
      <c r="D383" s="8">
        <v>211051286</v>
      </c>
      <c r="E383" s="8" t="s">
        <v>48</v>
      </c>
      <c r="F383" s="8">
        <v>249</v>
      </c>
      <c r="G383" s="8">
        <v>273</v>
      </c>
      <c r="H383" s="8" t="s">
        <v>43</v>
      </c>
      <c r="I383" s="8">
        <f t="shared" si="5"/>
        <v>1</v>
      </c>
    </row>
    <row r="384" spans="1:9" hidden="1" x14ac:dyDescent="0.25">
      <c r="A384" s="8" t="s">
        <v>44</v>
      </c>
      <c r="B384" s="8">
        <v>21105128629</v>
      </c>
      <c r="C384" s="8">
        <v>2128629</v>
      </c>
      <c r="D384" s="8">
        <v>211051286</v>
      </c>
      <c r="E384" s="8" t="s">
        <v>48</v>
      </c>
      <c r="F384" s="8">
        <v>404</v>
      </c>
      <c r="G384" s="8">
        <v>443</v>
      </c>
      <c r="H384" s="8" t="s">
        <v>43</v>
      </c>
      <c r="I384" s="8">
        <f t="shared" si="5"/>
        <v>1</v>
      </c>
    </row>
    <row r="385" spans="1:9" hidden="1" x14ac:dyDescent="0.25">
      <c r="A385" s="8" t="s">
        <v>44</v>
      </c>
      <c r="B385" s="8">
        <v>21105128630</v>
      </c>
      <c r="C385" s="8">
        <v>2128630</v>
      </c>
      <c r="D385" s="8">
        <v>211051286</v>
      </c>
      <c r="E385" s="8" t="s">
        <v>48</v>
      </c>
      <c r="F385" s="8">
        <v>300</v>
      </c>
      <c r="G385" s="8">
        <v>329</v>
      </c>
      <c r="H385" s="8" t="s">
        <v>43</v>
      </c>
      <c r="I385" s="8">
        <f t="shared" si="5"/>
        <v>1</v>
      </c>
    </row>
    <row r="386" spans="1:9" hidden="1" x14ac:dyDescent="0.25">
      <c r="A386" s="8" t="s">
        <v>44</v>
      </c>
      <c r="B386" s="8">
        <v>21105128631</v>
      </c>
      <c r="C386" s="8">
        <v>2128631</v>
      </c>
      <c r="D386" s="8">
        <v>211051286</v>
      </c>
      <c r="E386" s="8" t="s">
        <v>48</v>
      </c>
      <c r="F386" s="8">
        <v>349</v>
      </c>
      <c r="G386" s="8">
        <v>356</v>
      </c>
      <c r="H386" s="8" t="s">
        <v>43</v>
      </c>
      <c r="I386" s="8">
        <f t="shared" si="5"/>
        <v>1</v>
      </c>
    </row>
    <row r="387" spans="1:9" hidden="1" x14ac:dyDescent="0.25">
      <c r="A387" s="8" t="s">
        <v>44</v>
      </c>
      <c r="B387" s="8">
        <v>21105128632</v>
      </c>
      <c r="C387" s="8">
        <v>2128632</v>
      </c>
      <c r="D387" s="8">
        <v>211051286</v>
      </c>
      <c r="E387" s="8" t="s">
        <v>48</v>
      </c>
      <c r="F387" s="8">
        <v>225</v>
      </c>
      <c r="G387" s="8">
        <v>234</v>
      </c>
      <c r="H387" s="8" t="s">
        <v>43</v>
      </c>
      <c r="I387" s="8">
        <f t="shared" ref="I387:I450" si="6">COUNTIF($B$2:$B$15477,B387)</f>
        <v>1</v>
      </c>
    </row>
    <row r="388" spans="1:9" hidden="1" x14ac:dyDescent="0.25">
      <c r="A388" s="8" t="s">
        <v>44</v>
      </c>
      <c r="B388" s="8">
        <v>21105128633</v>
      </c>
      <c r="C388" s="8">
        <v>2128633</v>
      </c>
      <c r="D388" s="8">
        <v>211051286</v>
      </c>
      <c r="E388" s="8" t="s">
        <v>48</v>
      </c>
      <c r="F388" s="8">
        <v>177</v>
      </c>
      <c r="G388" s="8">
        <v>182</v>
      </c>
      <c r="H388" s="8" t="s">
        <v>43</v>
      </c>
      <c r="I388" s="8">
        <f t="shared" si="6"/>
        <v>1</v>
      </c>
    </row>
    <row r="389" spans="1:9" hidden="1" x14ac:dyDescent="0.25">
      <c r="A389" s="8" t="s">
        <v>44</v>
      </c>
      <c r="B389" s="8">
        <v>21105128634</v>
      </c>
      <c r="C389" s="8">
        <v>2128634</v>
      </c>
      <c r="D389" s="8">
        <v>211051286</v>
      </c>
      <c r="E389" s="8" t="s">
        <v>48</v>
      </c>
      <c r="F389" s="8">
        <v>288</v>
      </c>
      <c r="G389" s="8">
        <v>316</v>
      </c>
      <c r="H389" s="8" t="s">
        <v>43</v>
      </c>
      <c r="I389" s="8">
        <f t="shared" si="6"/>
        <v>1</v>
      </c>
    </row>
    <row r="390" spans="1:9" hidden="1" x14ac:dyDescent="0.25">
      <c r="A390" s="8" t="s">
        <v>44</v>
      </c>
      <c r="B390" s="8">
        <v>21105128635</v>
      </c>
      <c r="C390" s="8">
        <v>2128635</v>
      </c>
      <c r="D390" s="8">
        <v>211051286</v>
      </c>
      <c r="E390" s="8" t="s">
        <v>48</v>
      </c>
      <c r="F390" s="8">
        <v>145</v>
      </c>
      <c r="G390" s="8">
        <v>159</v>
      </c>
      <c r="H390" s="8" t="s">
        <v>43</v>
      </c>
      <c r="I390" s="8">
        <f t="shared" si="6"/>
        <v>1</v>
      </c>
    </row>
    <row r="391" spans="1:9" hidden="1" x14ac:dyDescent="0.25">
      <c r="A391" s="8" t="s">
        <v>44</v>
      </c>
      <c r="B391" s="8">
        <v>21105128636</v>
      </c>
      <c r="C391" s="8">
        <v>2128636</v>
      </c>
      <c r="D391" s="8">
        <v>211051286</v>
      </c>
      <c r="E391" s="8" t="s">
        <v>48</v>
      </c>
      <c r="F391" s="8">
        <v>159</v>
      </c>
      <c r="G391" s="8">
        <v>174</v>
      </c>
      <c r="H391" s="8" t="s">
        <v>43</v>
      </c>
      <c r="I391" s="8">
        <f t="shared" si="6"/>
        <v>1</v>
      </c>
    </row>
    <row r="392" spans="1:9" hidden="1" x14ac:dyDescent="0.25">
      <c r="A392" s="8" t="s">
        <v>44</v>
      </c>
      <c r="B392" s="8">
        <v>21105128637</v>
      </c>
      <c r="C392" s="8">
        <v>2128637</v>
      </c>
      <c r="D392" s="8">
        <v>211051286</v>
      </c>
      <c r="E392" s="8" t="s">
        <v>48</v>
      </c>
      <c r="F392" s="8">
        <v>155</v>
      </c>
      <c r="G392" s="8">
        <v>170</v>
      </c>
      <c r="H392" s="8" t="s">
        <v>43</v>
      </c>
      <c r="I392" s="8">
        <f t="shared" si="6"/>
        <v>1</v>
      </c>
    </row>
    <row r="393" spans="1:9" hidden="1" x14ac:dyDescent="0.25">
      <c r="A393" s="8" t="s">
        <v>44</v>
      </c>
      <c r="B393" s="8">
        <v>21105128638</v>
      </c>
      <c r="C393" s="8">
        <v>2128638</v>
      </c>
      <c r="D393" s="8">
        <v>211051286</v>
      </c>
      <c r="E393" s="8" t="s">
        <v>48</v>
      </c>
      <c r="F393" s="8">
        <v>190</v>
      </c>
      <c r="G393" s="8">
        <v>208</v>
      </c>
      <c r="H393" s="8" t="s">
        <v>43</v>
      </c>
      <c r="I393" s="8">
        <f t="shared" si="6"/>
        <v>1</v>
      </c>
    </row>
    <row r="394" spans="1:9" hidden="1" x14ac:dyDescent="0.25">
      <c r="A394" s="8" t="s">
        <v>44</v>
      </c>
      <c r="B394" s="8">
        <v>21105128639</v>
      </c>
      <c r="C394" s="8">
        <v>2128639</v>
      </c>
      <c r="D394" s="8">
        <v>211051286</v>
      </c>
      <c r="E394" s="8" t="s">
        <v>48</v>
      </c>
      <c r="F394" s="8">
        <v>237</v>
      </c>
      <c r="G394" s="8">
        <v>260</v>
      </c>
      <c r="H394" s="8" t="s">
        <v>43</v>
      </c>
      <c r="I394" s="8">
        <f t="shared" si="6"/>
        <v>1</v>
      </c>
    </row>
    <row r="395" spans="1:9" hidden="1" x14ac:dyDescent="0.25">
      <c r="A395" s="8" t="s">
        <v>44</v>
      </c>
      <c r="B395" s="8">
        <v>21105128640</v>
      </c>
      <c r="C395" s="8">
        <v>2128640</v>
      </c>
      <c r="D395" s="8">
        <v>211051286</v>
      </c>
      <c r="E395" s="8" t="s">
        <v>48</v>
      </c>
      <c r="F395" s="8">
        <v>197</v>
      </c>
      <c r="G395" s="8">
        <v>216</v>
      </c>
      <c r="H395" s="8" t="s">
        <v>43</v>
      </c>
      <c r="I395" s="8">
        <f t="shared" si="6"/>
        <v>1</v>
      </c>
    </row>
    <row r="396" spans="1:9" hidden="1" x14ac:dyDescent="0.25">
      <c r="A396" s="8" t="s">
        <v>44</v>
      </c>
      <c r="B396" s="8">
        <v>21105128641</v>
      </c>
      <c r="C396" s="8">
        <v>2128641</v>
      </c>
      <c r="D396" s="8">
        <v>211051286</v>
      </c>
      <c r="E396" s="8" t="s">
        <v>48</v>
      </c>
      <c r="F396" s="8">
        <v>102</v>
      </c>
      <c r="G396" s="8">
        <v>96</v>
      </c>
      <c r="H396" s="8" t="s">
        <v>43</v>
      </c>
      <c r="I396" s="8">
        <f t="shared" si="6"/>
        <v>1</v>
      </c>
    </row>
    <row r="397" spans="1:9" hidden="1" x14ac:dyDescent="0.25">
      <c r="A397" s="8" t="s">
        <v>44</v>
      </c>
      <c r="B397" s="8">
        <v>21105128642</v>
      </c>
      <c r="C397" s="8">
        <v>2128642</v>
      </c>
      <c r="D397" s="8">
        <v>211051286</v>
      </c>
      <c r="E397" s="8" t="s">
        <v>48</v>
      </c>
      <c r="F397" s="8">
        <v>425</v>
      </c>
      <c r="G397" s="8">
        <v>466</v>
      </c>
      <c r="H397" s="8" t="s">
        <v>43</v>
      </c>
      <c r="I397" s="8">
        <f t="shared" si="6"/>
        <v>1</v>
      </c>
    </row>
    <row r="398" spans="1:9" hidden="1" x14ac:dyDescent="0.25">
      <c r="A398" s="8" t="s">
        <v>44</v>
      </c>
      <c r="B398" s="8">
        <v>21105128643</v>
      </c>
      <c r="C398" s="8">
        <v>2128643</v>
      </c>
      <c r="D398" s="8">
        <v>211051286</v>
      </c>
      <c r="E398" s="8" t="s">
        <v>48</v>
      </c>
      <c r="F398" s="8">
        <v>273</v>
      </c>
      <c r="G398" s="8">
        <v>299</v>
      </c>
      <c r="H398" s="8" t="s">
        <v>43</v>
      </c>
      <c r="I398" s="8">
        <f t="shared" si="6"/>
        <v>1</v>
      </c>
    </row>
    <row r="399" spans="1:9" hidden="1" x14ac:dyDescent="0.25">
      <c r="A399" s="8" t="s">
        <v>44</v>
      </c>
      <c r="B399" s="8">
        <v>21105128644</v>
      </c>
      <c r="C399" s="8">
        <v>2128644</v>
      </c>
      <c r="D399" s="8">
        <v>211051286</v>
      </c>
      <c r="E399" s="8" t="s">
        <v>48</v>
      </c>
      <c r="F399" s="8">
        <v>218</v>
      </c>
      <c r="G399" s="8">
        <v>239</v>
      </c>
      <c r="H399" s="8" t="s">
        <v>43</v>
      </c>
      <c r="I399" s="8">
        <f t="shared" si="6"/>
        <v>1</v>
      </c>
    </row>
    <row r="400" spans="1:9" hidden="1" x14ac:dyDescent="0.25">
      <c r="A400" s="8" t="s">
        <v>44</v>
      </c>
      <c r="B400" s="8">
        <v>21105128645</v>
      </c>
      <c r="C400" s="8">
        <v>2128645</v>
      </c>
      <c r="D400" s="8">
        <v>211051286</v>
      </c>
      <c r="E400" s="8" t="s">
        <v>48</v>
      </c>
      <c r="F400" s="8">
        <v>1</v>
      </c>
      <c r="G400" s="8">
        <v>1</v>
      </c>
      <c r="H400" s="8" t="s">
        <v>43</v>
      </c>
      <c r="I400" s="8">
        <f t="shared" si="6"/>
        <v>1</v>
      </c>
    </row>
    <row r="401" spans="1:9" hidden="1" x14ac:dyDescent="0.25">
      <c r="A401" s="8" t="s">
        <v>44</v>
      </c>
      <c r="B401" s="8">
        <v>21105128646</v>
      </c>
      <c r="C401" s="8">
        <v>2128646</v>
      </c>
      <c r="D401" s="8">
        <v>211051286</v>
      </c>
      <c r="E401" s="8" t="s">
        <v>48</v>
      </c>
      <c r="F401" s="8">
        <v>176</v>
      </c>
      <c r="G401" s="8">
        <v>193</v>
      </c>
      <c r="H401" s="8" t="s">
        <v>43</v>
      </c>
      <c r="I401" s="8">
        <f t="shared" si="6"/>
        <v>1</v>
      </c>
    </row>
    <row r="402" spans="1:9" hidden="1" x14ac:dyDescent="0.25">
      <c r="A402" s="8" t="s">
        <v>44</v>
      </c>
      <c r="B402" s="8">
        <v>21105128647</v>
      </c>
      <c r="C402" s="8">
        <v>2128647</v>
      </c>
      <c r="D402" s="8">
        <v>211051286</v>
      </c>
      <c r="E402" s="8" t="s">
        <v>48</v>
      </c>
      <c r="F402" s="8">
        <v>188</v>
      </c>
      <c r="G402" s="8">
        <v>206</v>
      </c>
      <c r="H402" s="8" t="s">
        <v>43</v>
      </c>
      <c r="I402" s="8">
        <f t="shared" si="6"/>
        <v>1</v>
      </c>
    </row>
    <row r="403" spans="1:9" hidden="1" x14ac:dyDescent="0.25">
      <c r="A403" s="8" t="s">
        <v>44</v>
      </c>
      <c r="B403" s="8">
        <v>21105128648</v>
      </c>
      <c r="C403" s="8">
        <v>2128648</v>
      </c>
      <c r="D403" s="8">
        <v>211051286</v>
      </c>
      <c r="E403" s="8" t="s">
        <v>48</v>
      </c>
      <c r="F403" s="8">
        <v>194</v>
      </c>
      <c r="G403" s="8">
        <v>213</v>
      </c>
      <c r="H403" s="8" t="s">
        <v>43</v>
      </c>
      <c r="I403" s="8">
        <f t="shared" si="6"/>
        <v>1</v>
      </c>
    </row>
    <row r="404" spans="1:9" hidden="1" x14ac:dyDescent="0.25">
      <c r="A404" s="8" t="s">
        <v>44</v>
      </c>
      <c r="B404" s="8">
        <v>21105128649</v>
      </c>
      <c r="C404" s="8">
        <v>2128649</v>
      </c>
      <c r="D404" s="8">
        <v>211051286</v>
      </c>
      <c r="E404" s="8" t="s">
        <v>48</v>
      </c>
      <c r="F404" s="8">
        <v>241</v>
      </c>
      <c r="G404" s="8">
        <v>264</v>
      </c>
      <c r="H404" s="8" t="s">
        <v>43</v>
      </c>
      <c r="I404" s="8">
        <f t="shared" si="6"/>
        <v>1</v>
      </c>
    </row>
    <row r="405" spans="1:9" hidden="1" x14ac:dyDescent="0.25">
      <c r="A405" s="8" t="s">
        <v>44</v>
      </c>
      <c r="B405" s="8">
        <v>21105128650</v>
      </c>
      <c r="C405" s="8">
        <v>2128650</v>
      </c>
      <c r="D405" s="8">
        <v>211051286</v>
      </c>
      <c r="E405" s="8" t="s">
        <v>48</v>
      </c>
      <c r="F405" s="8">
        <v>155</v>
      </c>
      <c r="G405" s="8">
        <v>162</v>
      </c>
      <c r="H405" s="8" t="s">
        <v>43</v>
      </c>
      <c r="I405" s="8">
        <f t="shared" si="6"/>
        <v>1</v>
      </c>
    </row>
    <row r="406" spans="1:9" hidden="1" x14ac:dyDescent="0.25">
      <c r="A406" s="8" t="s">
        <v>44</v>
      </c>
      <c r="B406" s="8">
        <v>21105128651</v>
      </c>
      <c r="C406" s="8">
        <v>2128651</v>
      </c>
      <c r="D406" s="8">
        <v>211051286</v>
      </c>
      <c r="E406" s="8" t="s">
        <v>48</v>
      </c>
      <c r="F406" s="8">
        <v>204</v>
      </c>
      <c r="G406" s="8">
        <v>224</v>
      </c>
      <c r="H406" s="8" t="s">
        <v>43</v>
      </c>
      <c r="I406" s="8">
        <f t="shared" si="6"/>
        <v>1</v>
      </c>
    </row>
    <row r="407" spans="1:9" hidden="1" x14ac:dyDescent="0.25">
      <c r="A407" s="8" t="s">
        <v>44</v>
      </c>
      <c r="B407" s="8">
        <v>21105128652</v>
      </c>
      <c r="C407" s="8">
        <v>2128652</v>
      </c>
      <c r="D407" s="8">
        <v>211051286</v>
      </c>
      <c r="E407" s="8" t="s">
        <v>48</v>
      </c>
      <c r="F407" s="8">
        <v>247</v>
      </c>
      <c r="G407" s="8">
        <v>271</v>
      </c>
      <c r="H407" s="8" t="s">
        <v>43</v>
      </c>
      <c r="I407" s="8">
        <f t="shared" si="6"/>
        <v>1</v>
      </c>
    </row>
    <row r="408" spans="1:9" hidden="1" x14ac:dyDescent="0.25">
      <c r="A408" s="8" t="s">
        <v>44</v>
      </c>
      <c r="B408" s="8">
        <v>21105128653</v>
      </c>
      <c r="C408" s="8">
        <v>2128653</v>
      </c>
      <c r="D408" s="8">
        <v>211051286</v>
      </c>
      <c r="E408" s="8" t="s">
        <v>48</v>
      </c>
      <c r="F408" s="8">
        <v>0</v>
      </c>
      <c r="G408" s="8">
        <v>0</v>
      </c>
      <c r="H408" s="8" t="s">
        <v>43</v>
      </c>
      <c r="I408" s="8">
        <f t="shared" si="6"/>
        <v>1</v>
      </c>
    </row>
    <row r="409" spans="1:9" hidden="1" x14ac:dyDescent="0.25">
      <c r="A409" s="8" t="s">
        <v>44</v>
      </c>
      <c r="B409" s="8">
        <v>21105128654</v>
      </c>
      <c r="C409" s="8">
        <v>2128654</v>
      </c>
      <c r="D409" s="8">
        <v>211051286</v>
      </c>
      <c r="E409" s="8" t="s">
        <v>48</v>
      </c>
      <c r="F409" s="8">
        <v>327</v>
      </c>
      <c r="G409" s="8">
        <v>359</v>
      </c>
      <c r="H409" s="8" t="s">
        <v>43</v>
      </c>
      <c r="I409" s="8">
        <f t="shared" si="6"/>
        <v>1</v>
      </c>
    </row>
    <row r="410" spans="1:9" hidden="1" x14ac:dyDescent="0.25">
      <c r="A410" s="8" t="s">
        <v>44</v>
      </c>
      <c r="B410" s="8">
        <v>21105128655</v>
      </c>
      <c r="C410" s="8">
        <v>2128655</v>
      </c>
      <c r="D410" s="8">
        <v>211051286</v>
      </c>
      <c r="E410" s="8" t="s">
        <v>48</v>
      </c>
      <c r="F410" s="8">
        <v>301</v>
      </c>
      <c r="G410" s="8">
        <v>324</v>
      </c>
      <c r="H410" s="8" t="s">
        <v>43</v>
      </c>
      <c r="I410" s="8">
        <f t="shared" si="6"/>
        <v>1</v>
      </c>
    </row>
    <row r="411" spans="1:9" hidden="1" x14ac:dyDescent="0.25">
      <c r="A411" s="8" t="s">
        <v>44</v>
      </c>
      <c r="B411" s="8">
        <v>21105128657</v>
      </c>
      <c r="C411" s="8">
        <v>2128657</v>
      </c>
      <c r="D411" s="8">
        <v>211051286</v>
      </c>
      <c r="E411" s="8" t="s">
        <v>48</v>
      </c>
      <c r="F411" s="8">
        <v>221</v>
      </c>
      <c r="G411" s="8">
        <v>242</v>
      </c>
      <c r="H411" s="8" t="s">
        <v>43</v>
      </c>
      <c r="I411" s="8">
        <f t="shared" si="6"/>
        <v>1</v>
      </c>
    </row>
    <row r="412" spans="1:9" hidden="1" x14ac:dyDescent="0.25">
      <c r="A412" s="8" t="s">
        <v>44</v>
      </c>
      <c r="B412" s="8">
        <v>21105128658</v>
      </c>
      <c r="C412" s="8">
        <v>2128658</v>
      </c>
      <c r="D412" s="8">
        <v>211051286</v>
      </c>
      <c r="E412" s="8" t="s">
        <v>48</v>
      </c>
      <c r="F412" s="8">
        <v>25</v>
      </c>
      <c r="G412" s="8">
        <v>27</v>
      </c>
      <c r="H412" s="8" t="s">
        <v>43</v>
      </c>
      <c r="I412" s="8">
        <f t="shared" si="6"/>
        <v>1</v>
      </c>
    </row>
    <row r="413" spans="1:9" hidden="1" x14ac:dyDescent="0.25">
      <c r="A413" s="8" t="s">
        <v>44</v>
      </c>
      <c r="B413" s="8">
        <v>21201128908</v>
      </c>
      <c r="C413" s="8">
        <v>2128908</v>
      </c>
      <c r="D413" s="8">
        <v>212011289</v>
      </c>
      <c r="E413" s="8" t="s">
        <v>59</v>
      </c>
      <c r="F413" s="8">
        <v>271</v>
      </c>
      <c r="G413" s="8">
        <v>291</v>
      </c>
      <c r="H413" s="8" t="s">
        <v>56</v>
      </c>
      <c r="I413" s="8">
        <f t="shared" si="6"/>
        <v>1</v>
      </c>
    </row>
    <row r="414" spans="1:9" hidden="1" x14ac:dyDescent="0.25">
      <c r="A414" s="8" t="s">
        <v>44</v>
      </c>
      <c r="B414" s="8">
        <v>21201128910</v>
      </c>
      <c r="C414" s="8">
        <v>2128910</v>
      </c>
      <c r="D414" s="8">
        <v>212011289</v>
      </c>
      <c r="E414" s="8" t="s">
        <v>59</v>
      </c>
      <c r="F414" s="8">
        <v>24</v>
      </c>
      <c r="G414" s="8">
        <v>26</v>
      </c>
      <c r="H414" s="8" t="s">
        <v>56</v>
      </c>
      <c r="I414" s="8">
        <f t="shared" si="6"/>
        <v>1</v>
      </c>
    </row>
    <row r="415" spans="1:9" hidden="1" x14ac:dyDescent="0.25">
      <c r="A415" s="8" t="s">
        <v>44</v>
      </c>
      <c r="B415" s="8">
        <v>21201128914</v>
      </c>
      <c r="C415" s="8">
        <v>2128914</v>
      </c>
      <c r="D415" s="8">
        <v>212011289</v>
      </c>
      <c r="E415" s="8" t="s">
        <v>59</v>
      </c>
      <c r="F415" s="8">
        <v>135</v>
      </c>
      <c r="G415" s="8">
        <v>148</v>
      </c>
      <c r="H415" s="8" t="s">
        <v>56</v>
      </c>
      <c r="I415" s="8">
        <f t="shared" si="6"/>
        <v>1</v>
      </c>
    </row>
    <row r="416" spans="1:9" hidden="1" x14ac:dyDescent="0.25">
      <c r="A416" s="8" t="s">
        <v>44</v>
      </c>
      <c r="B416" s="8">
        <v>21201128915</v>
      </c>
      <c r="C416" s="8">
        <v>2128915</v>
      </c>
      <c r="D416" s="8">
        <v>212011289</v>
      </c>
      <c r="E416" s="8" t="s">
        <v>59</v>
      </c>
      <c r="F416" s="8">
        <v>57</v>
      </c>
      <c r="G416" s="8">
        <v>51</v>
      </c>
      <c r="H416" s="8" t="s">
        <v>56</v>
      </c>
      <c r="I416" s="8">
        <f t="shared" si="6"/>
        <v>1</v>
      </c>
    </row>
    <row r="417" spans="1:9" hidden="1" x14ac:dyDescent="0.25">
      <c r="A417" s="8" t="s">
        <v>44</v>
      </c>
      <c r="B417" s="8">
        <v>21201128916</v>
      </c>
      <c r="C417" s="8">
        <v>2128916</v>
      </c>
      <c r="D417" s="8">
        <v>212011289</v>
      </c>
      <c r="E417" s="8" t="s">
        <v>59</v>
      </c>
      <c r="F417" s="8">
        <v>259</v>
      </c>
      <c r="G417" s="8">
        <v>268</v>
      </c>
      <c r="H417" s="8" t="s">
        <v>56</v>
      </c>
      <c r="I417" s="8">
        <f t="shared" si="6"/>
        <v>1</v>
      </c>
    </row>
    <row r="418" spans="1:9" hidden="1" x14ac:dyDescent="0.25">
      <c r="A418" s="8" t="s">
        <v>44</v>
      </c>
      <c r="B418" s="8">
        <v>21201128951</v>
      </c>
      <c r="C418" s="8">
        <v>2128951</v>
      </c>
      <c r="D418" s="8">
        <v>212011289</v>
      </c>
      <c r="E418" s="8" t="s">
        <v>59</v>
      </c>
      <c r="F418" s="8">
        <v>248</v>
      </c>
      <c r="G418" s="8">
        <v>258</v>
      </c>
      <c r="H418" s="8" t="s">
        <v>56</v>
      </c>
      <c r="I418" s="8">
        <f t="shared" si="6"/>
        <v>1</v>
      </c>
    </row>
    <row r="419" spans="1:9" hidden="1" x14ac:dyDescent="0.25">
      <c r="A419" s="8" t="s">
        <v>44</v>
      </c>
      <c r="B419" s="8">
        <v>21201128952</v>
      </c>
      <c r="C419" s="8">
        <v>2128952</v>
      </c>
      <c r="D419" s="8">
        <v>212011289</v>
      </c>
      <c r="E419" s="8" t="s">
        <v>59</v>
      </c>
      <c r="F419" s="8">
        <v>173</v>
      </c>
      <c r="G419" s="8">
        <v>186</v>
      </c>
      <c r="H419" s="8" t="s">
        <v>56</v>
      </c>
      <c r="I419" s="8">
        <f t="shared" si="6"/>
        <v>1</v>
      </c>
    </row>
    <row r="420" spans="1:9" hidden="1" x14ac:dyDescent="0.25">
      <c r="A420" t="s">
        <v>44</v>
      </c>
      <c r="B420">
        <v>21201128953</v>
      </c>
      <c r="C420">
        <v>2128953</v>
      </c>
      <c r="D420">
        <v>212011289</v>
      </c>
      <c r="E420" t="s">
        <v>59</v>
      </c>
      <c r="F420" s="7">
        <v>2</v>
      </c>
      <c r="G420" s="7">
        <v>0</v>
      </c>
      <c r="H420" s="8" t="s">
        <v>56</v>
      </c>
      <c r="I420" s="8">
        <f t="shared" si="6"/>
        <v>1</v>
      </c>
    </row>
    <row r="421" spans="1:9" hidden="1" x14ac:dyDescent="0.25">
      <c r="A421" t="s">
        <v>119</v>
      </c>
      <c r="B421">
        <v>21201154801</v>
      </c>
      <c r="C421">
        <v>2154801</v>
      </c>
      <c r="D421">
        <v>212011548</v>
      </c>
      <c r="E421" t="s">
        <v>120</v>
      </c>
      <c r="F421" s="7">
        <v>244</v>
      </c>
      <c r="G421" s="7">
        <v>268</v>
      </c>
      <c r="H421" t="s">
        <v>118</v>
      </c>
      <c r="I421" s="8">
        <f t="shared" si="6"/>
        <v>1</v>
      </c>
    </row>
    <row r="422" spans="1:9" hidden="1" x14ac:dyDescent="0.25">
      <c r="A422" t="s">
        <v>119</v>
      </c>
      <c r="B422">
        <v>21201154802</v>
      </c>
      <c r="C422">
        <v>2154802</v>
      </c>
      <c r="D422">
        <v>212011548</v>
      </c>
      <c r="E422" t="s">
        <v>120</v>
      </c>
      <c r="F422" s="7">
        <v>210</v>
      </c>
      <c r="G422" s="7">
        <v>217</v>
      </c>
      <c r="H422" t="s">
        <v>118</v>
      </c>
      <c r="I422" s="8">
        <f t="shared" si="6"/>
        <v>1</v>
      </c>
    </row>
    <row r="423" spans="1:9" hidden="1" x14ac:dyDescent="0.25">
      <c r="A423" t="s">
        <v>119</v>
      </c>
      <c r="B423">
        <v>21201154803</v>
      </c>
      <c r="C423">
        <v>2154803</v>
      </c>
      <c r="D423">
        <v>212011548</v>
      </c>
      <c r="E423" t="s">
        <v>120</v>
      </c>
      <c r="F423" s="7">
        <v>277</v>
      </c>
      <c r="G423" s="7">
        <v>304</v>
      </c>
      <c r="H423" t="s">
        <v>118</v>
      </c>
      <c r="I423" s="8">
        <f t="shared" si="6"/>
        <v>1</v>
      </c>
    </row>
    <row r="424" spans="1:9" hidden="1" x14ac:dyDescent="0.25">
      <c r="A424" t="s">
        <v>119</v>
      </c>
      <c r="B424">
        <v>21201154804</v>
      </c>
      <c r="C424">
        <v>2154804</v>
      </c>
      <c r="D424">
        <v>212011548</v>
      </c>
      <c r="E424" t="s">
        <v>120</v>
      </c>
      <c r="F424" s="7">
        <v>406</v>
      </c>
      <c r="G424" s="7">
        <v>445</v>
      </c>
      <c r="H424" t="s">
        <v>118</v>
      </c>
      <c r="I424" s="8">
        <f t="shared" si="6"/>
        <v>1</v>
      </c>
    </row>
    <row r="425" spans="1:9" hidden="1" x14ac:dyDescent="0.25">
      <c r="A425" t="s">
        <v>119</v>
      </c>
      <c r="B425">
        <v>21201154805</v>
      </c>
      <c r="C425">
        <v>2154805</v>
      </c>
      <c r="D425">
        <v>212011548</v>
      </c>
      <c r="E425" t="s">
        <v>120</v>
      </c>
      <c r="F425" s="7">
        <v>350</v>
      </c>
      <c r="G425" s="7">
        <v>384</v>
      </c>
      <c r="H425" t="s">
        <v>118</v>
      </c>
      <c r="I425" s="8">
        <f t="shared" si="6"/>
        <v>1</v>
      </c>
    </row>
    <row r="426" spans="1:9" hidden="1" x14ac:dyDescent="0.25">
      <c r="A426" t="s">
        <v>119</v>
      </c>
      <c r="B426">
        <v>21201154806</v>
      </c>
      <c r="C426">
        <v>2154806</v>
      </c>
      <c r="D426">
        <v>212011548</v>
      </c>
      <c r="E426" t="s">
        <v>120</v>
      </c>
      <c r="F426" s="7">
        <v>482</v>
      </c>
      <c r="G426" s="7">
        <v>529</v>
      </c>
      <c r="H426" t="s">
        <v>118</v>
      </c>
      <c r="I426" s="8">
        <f t="shared" si="6"/>
        <v>1</v>
      </c>
    </row>
    <row r="427" spans="1:9" hidden="1" x14ac:dyDescent="0.25">
      <c r="A427" t="s">
        <v>119</v>
      </c>
      <c r="B427">
        <v>21201154807</v>
      </c>
      <c r="C427">
        <v>2154807</v>
      </c>
      <c r="D427">
        <v>212011548</v>
      </c>
      <c r="E427" t="s">
        <v>120</v>
      </c>
      <c r="F427" s="7">
        <v>201</v>
      </c>
      <c r="G427" s="7">
        <v>220</v>
      </c>
      <c r="H427" t="s">
        <v>118</v>
      </c>
      <c r="I427" s="8">
        <f t="shared" si="6"/>
        <v>1</v>
      </c>
    </row>
    <row r="428" spans="1:9" hidden="1" x14ac:dyDescent="0.25">
      <c r="A428" t="s">
        <v>119</v>
      </c>
      <c r="B428">
        <v>21201154810</v>
      </c>
      <c r="C428">
        <v>2154810</v>
      </c>
      <c r="D428">
        <v>212011548</v>
      </c>
      <c r="E428" t="s">
        <v>120</v>
      </c>
      <c r="F428" s="7">
        <v>267</v>
      </c>
      <c r="G428" s="7">
        <v>293</v>
      </c>
      <c r="H428" t="s">
        <v>118</v>
      </c>
      <c r="I428" s="8">
        <f t="shared" si="6"/>
        <v>1</v>
      </c>
    </row>
    <row r="429" spans="1:9" hidden="1" x14ac:dyDescent="0.25">
      <c r="A429" t="s">
        <v>119</v>
      </c>
      <c r="B429">
        <v>21201154811</v>
      </c>
      <c r="C429">
        <v>2154811</v>
      </c>
      <c r="D429">
        <v>212011548</v>
      </c>
      <c r="E429" t="s">
        <v>120</v>
      </c>
      <c r="F429" s="7">
        <v>338</v>
      </c>
      <c r="G429" s="7">
        <v>371</v>
      </c>
      <c r="H429" t="s">
        <v>118</v>
      </c>
      <c r="I429" s="8">
        <f t="shared" si="6"/>
        <v>1</v>
      </c>
    </row>
    <row r="430" spans="1:9" hidden="1" x14ac:dyDescent="0.25">
      <c r="A430" t="s">
        <v>119</v>
      </c>
      <c r="B430">
        <v>21201154812</v>
      </c>
      <c r="C430">
        <v>2154812</v>
      </c>
      <c r="D430">
        <v>212011548</v>
      </c>
      <c r="E430" t="s">
        <v>120</v>
      </c>
      <c r="F430" s="7">
        <v>155</v>
      </c>
      <c r="G430" s="7">
        <v>170</v>
      </c>
      <c r="H430" t="s">
        <v>118</v>
      </c>
      <c r="I430" s="8">
        <f t="shared" si="6"/>
        <v>1</v>
      </c>
    </row>
    <row r="431" spans="1:9" hidden="1" x14ac:dyDescent="0.25">
      <c r="A431" t="s">
        <v>119</v>
      </c>
      <c r="B431">
        <v>21201154814</v>
      </c>
      <c r="C431">
        <v>2154814</v>
      </c>
      <c r="D431">
        <v>212011548</v>
      </c>
      <c r="E431" t="s">
        <v>120</v>
      </c>
      <c r="F431" s="7">
        <v>245</v>
      </c>
      <c r="G431" s="7">
        <v>269</v>
      </c>
      <c r="H431" t="s">
        <v>118</v>
      </c>
      <c r="I431" s="8">
        <f t="shared" si="6"/>
        <v>1</v>
      </c>
    </row>
    <row r="432" spans="1:9" hidden="1" x14ac:dyDescent="0.25">
      <c r="A432" t="s">
        <v>119</v>
      </c>
      <c r="B432">
        <v>21201154815</v>
      </c>
      <c r="C432">
        <v>2154815</v>
      </c>
      <c r="D432">
        <v>212011548</v>
      </c>
      <c r="E432" t="s">
        <v>120</v>
      </c>
      <c r="F432" s="7">
        <v>209</v>
      </c>
      <c r="G432" s="7">
        <v>229</v>
      </c>
      <c r="H432" t="s">
        <v>118</v>
      </c>
      <c r="I432" s="8">
        <f t="shared" si="6"/>
        <v>1</v>
      </c>
    </row>
    <row r="433" spans="1:9" hidden="1" x14ac:dyDescent="0.25">
      <c r="A433" t="s">
        <v>119</v>
      </c>
      <c r="B433">
        <v>21201154816</v>
      </c>
      <c r="C433">
        <v>2154816</v>
      </c>
      <c r="D433">
        <v>212011548</v>
      </c>
      <c r="E433" t="s">
        <v>120</v>
      </c>
      <c r="F433" s="7">
        <v>427</v>
      </c>
      <c r="G433" s="7">
        <v>468</v>
      </c>
      <c r="H433" t="s">
        <v>118</v>
      </c>
      <c r="I433" s="8">
        <f t="shared" si="6"/>
        <v>1</v>
      </c>
    </row>
    <row r="434" spans="1:9" hidden="1" x14ac:dyDescent="0.25">
      <c r="A434" t="s">
        <v>119</v>
      </c>
      <c r="B434">
        <v>21201154817</v>
      </c>
      <c r="C434">
        <v>2154817</v>
      </c>
      <c r="D434">
        <v>212011548</v>
      </c>
      <c r="E434" t="s">
        <v>120</v>
      </c>
      <c r="F434" s="7">
        <v>278</v>
      </c>
      <c r="G434" s="7">
        <v>305</v>
      </c>
      <c r="H434" t="s">
        <v>118</v>
      </c>
      <c r="I434" s="8">
        <f t="shared" si="6"/>
        <v>1</v>
      </c>
    </row>
    <row r="435" spans="1:9" hidden="1" x14ac:dyDescent="0.25">
      <c r="A435" t="s">
        <v>119</v>
      </c>
      <c r="B435">
        <v>21201154818</v>
      </c>
      <c r="C435">
        <v>2154818</v>
      </c>
      <c r="D435">
        <v>212011548</v>
      </c>
      <c r="E435" t="s">
        <v>120</v>
      </c>
      <c r="F435" s="7">
        <v>306</v>
      </c>
      <c r="G435" s="7">
        <v>336</v>
      </c>
      <c r="H435" t="s">
        <v>118</v>
      </c>
      <c r="I435" s="8">
        <f t="shared" si="6"/>
        <v>1</v>
      </c>
    </row>
    <row r="436" spans="1:9" hidden="1" x14ac:dyDescent="0.25">
      <c r="A436" t="s">
        <v>119</v>
      </c>
      <c r="B436">
        <v>21201154819</v>
      </c>
      <c r="C436">
        <v>2154819</v>
      </c>
      <c r="D436">
        <v>212011548</v>
      </c>
      <c r="E436" t="s">
        <v>120</v>
      </c>
      <c r="F436" s="7">
        <v>192</v>
      </c>
      <c r="G436" s="7">
        <v>211</v>
      </c>
      <c r="H436" t="s">
        <v>118</v>
      </c>
      <c r="I436" s="8">
        <f t="shared" si="6"/>
        <v>1</v>
      </c>
    </row>
    <row r="437" spans="1:9" hidden="1" x14ac:dyDescent="0.25">
      <c r="A437" t="s">
        <v>119</v>
      </c>
      <c r="B437">
        <v>21201154820</v>
      </c>
      <c r="C437">
        <v>2154820</v>
      </c>
      <c r="D437">
        <v>212011548</v>
      </c>
      <c r="E437" t="s">
        <v>120</v>
      </c>
      <c r="F437" s="7">
        <v>123</v>
      </c>
      <c r="G437" s="7">
        <v>135</v>
      </c>
      <c r="H437" t="s">
        <v>118</v>
      </c>
      <c r="I437" s="8">
        <f t="shared" si="6"/>
        <v>1</v>
      </c>
    </row>
    <row r="438" spans="1:9" hidden="1" x14ac:dyDescent="0.25">
      <c r="A438" t="s">
        <v>119</v>
      </c>
      <c r="B438">
        <v>21201154821</v>
      </c>
      <c r="C438">
        <v>2154821</v>
      </c>
      <c r="D438">
        <v>212011548</v>
      </c>
      <c r="E438" t="s">
        <v>120</v>
      </c>
      <c r="F438" s="7">
        <v>304</v>
      </c>
      <c r="G438" s="7">
        <v>333</v>
      </c>
      <c r="H438" t="s">
        <v>118</v>
      </c>
      <c r="I438" s="8">
        <f t="shared" si="6"/>
        <v>1</v>
      </c>
    </row>
    <row r="439" spans="1:9" hidden="1" x14ac:dyDescent="0.25">
      <c r="A439" t="s">
        <v>119</v>
      </c>
      <c r="B439">
        <v>21201154822</v>
      </c>
      <c r="C439">
        <v>2154822</v>
      </c>
      <c r="D439">
        <v>212011548</v>
      </c>
      <c r="E439" t="s">
        <v>120</v>
      </c>
      <c r="F439" s="7">
        <v>179</v>
      </c>
      <c r="G439" s="7">
        <v>196</v>
      </c>
      <c r="H439" t="s">
        <v>118</v>
      </c>
      <c r="I439" s="8">
        <f t="shared" si="6"/>
        <v>1</v>
      </c>
    </row>
    <row r="440" spans="1:9" hidden="1" x14ac:dyDescent="0.25">
      <c r="A440" t="s">
        <v>119</v>
      </c>
      <c r="B440">
        <v>21201154823</v>
      </c>
      <c r="C440">
        <v>2154823</v>
      </c>
      <c r="D440">
        <v>212011548</v>
      </c>
      <c r="E440" t="s">
        <v>120</v>
      </c>
      <c r="F440" s="7">
        <v>334</v>
      </c>
      <c r="G440" s="7">
        <v>366</v>
      </c>
      <c r="H440" t="s">
        <v>118</v>
      </c>
      <c r="I440" s="8">
        <f t="shared" si="6"/>
        <v>1</v>
      </c>
    </row>
    <row r="441" spans="1:9" hidden="1" x14ac:dyDescent="0.25">
      <c r="A441" t="s">
        <v>119</v>
      </c>
      <c r="B441">
        <v>21201154824</v>
      </c>
      <c r="C441">
        <v>2154824</v>
      </c>
      <c r="D441">
        <v>212011548</v>
      </c>
      <c r="E441" t="s">
        <v>120</v>
      </c>
      <c r="F441" s="7">
        <v>319</v>
      </c>
      <c r="G441" s="7">
        <v>350</v>
      </c>
      <c r="H441" t="s">
        <v>118</v>
      </c>
      <c r="I441" s="8">
        <f t="shared" si="6"/>
        <v>1</v>
      </c>
    </row>
    <row r="442" spans="1:9" hidden="1" x14ac:dyDescent="0.25">
      <c r="A442" t="s">
        <v>119</v>
      </c>
      <c r="B442">
        <v>21201154826</v>
      </c>
      <c r="C442">
        <v>2154826</v>
      </c>
      <c r="D442">
        <v>212011548</v>
      </c>
      <c r="E442" t="s">
        <v>120</v>
      </c>
      <c r="F442" s="7">
        <v>213</v>
      </c>
      <c r="G442" s="7">
        <v>234</v>
      </c>
      <c r="H442" t="s">
        <v>118</v>
      </c>
      <c r="I442" s="8">
        <f t="shared" si="6"/>
        <v>1</v>
      </c>
    </row>
    <row r="443" spans="1:9" hidden="1" x14ac:dyDescent="0.25">
      <c r="A443" t="s">
        <v>54</v>
      </c>
      <c r="B443">
        <v>21202129308</v>
      </c>
      <c r="C443">
        <v>2129308</v>
      </c>
      <c r="D443">
        <v>212021293</v>
      </c>
      <c r="E443" t="s">
        <v>55</v>
      </c>
      <c r="F443" s="7">
        <v>346</v>
      </c>
      <c r="G443" s="7">
        <v>380</v>
      </c>
      <c r="H443" s="8" t="s">
        <v>56</v>
      </c>
      <c r="I443" s="8">
        <f t="shared" si="6"/>
        <v>1</v>
      </c>
    </row>
    <row r="444" spans="1:9" hidden="1" x14ac:dyDescent="0.25">
      <c r="A444" t="s">
        <v>54</v>
      </c>
      <c r="B444">
        <v>21202129311</v>
      </c>
      <c r="C444">
        <v>2129311</v>
      </c>
      <c r="D444">
        <v>212021293</v>
      </c>
      <c r="E444" t="s">
        <v>55</v>
      </c>
      <c r="F444" s="7">
        <v>419</v>
      </c>
      <c r="G444" s="7">
        <v>460</v>
      </c>
      <c r="H444" s="8" t="s">
        <v>56</v>
      </c>
      <c r="I444" s="8">
        <f t="shared" si="6"/>
        <v>1</v>
      </c>
    </row>
    <row r="445" spans="1:9" hidden="1" x14ac:dyDescent="0.25">
      <c r="A445" t="s">
        <v>54</v>
      </c>
      <c r="B445">
        <v>21202129314</v>
      </c>
      <c r="C445">
        <v>2129314</v>
      </c>
      <c r="D445">
        <v>212021293</v>
      </c>
      <c r="E445" t="s">
        <v>55</v>
      </c>
      <c r="F445" s="7">
        <v>570</v>
      </c>
      <c r="G445" s="7">
        <v>595</v>
      </c>
      <c r="H445" s="8" t="s">
        <v>56</v>
      </c>
      <c r="I445" s="8">
        <f t="shared" si="6"/>
        <v>1</v>
      </c>
    </row>
    <row r="446" spans="1:9" hidden="1" x14ac:dyDescent="0.25">
      <c r="A446" t="s">
        <v>54</v>
      </c>
      <c r="B446">
        <v>21202129316</v>
      </c>
      <c r="C446">
        <v>2129316</v>
      </c>
      <c r="D446">
        <v>212021293</v>
      </c>
      <c r="E446" t="s">
        <v>55</v>
      </c>
      <c r="F446" s="7">
        <v>315</v>
      </c>
      <c r="G446" s="7">
        <v>346</v>
      </c>
      <c r="H446" s="8" t="s">
        <v>56</v>
      </c>
      <c r="I446" s="8">
        <f t="shared" si="6"/>
        <v>1</v>
      </c>
    </row>
    <row r="447" spans="1:9" hidden="1" x14ac:dyDescent="0.25">
      <c r="A447" t="s">
        <v>54</v>
      </c>
      <c r="B447">
        <v>21202129317</v>
      </c>
      <c r="C447">
        <v>2129317</v>
      </c>
      <c r="D447">
        <v>212021293</v>
      </c>
      <c r="E447" t="s">
        <v>55</v>
      </c>
      <c r="F447" s="7">
        <v>305</v>
      </c>
      <c r="G447" s="7">
        <v>335</v>
      </c>
      <c r="H447" s="8" t="s">
        <v>56</v>
      </c>
      <c r="I447" s="8">
        <f t="shared" si="6"/>
        <v>1</v>
      </c>
    </row>
    <row r="448" spans="1:9" hidden="1" x14ac:dyDescent="0.25">
      <c r="A448" t="s">
        <v>54</v>
      </c>
      <c r="B448">
        <v>21202129318</v>
      </c>
      <c r="C448">
        <v>2129318</v>
      </c>
      <c r="D448">
        <v>212021293</v>
      </c>
      <c r="E448" t="s">
        <v>55</v>
      </c>
      <c r="F448" s="7">
        <v>231</v>
      </c>
      <c r="G448" s="7">
        <v>253</v>
      </c>
      <c r="H448" s="8" t="s">
        <v>56</v>
      </c>
      <c r="I448" s="8">
        <f t="shared" si="6"/>
        <v>1</v>
      </c>
    </row>
    <row r="449" spans="1:9" hidden="1" x14ac:dyDescent="0.25">
      <c r="A449" t="s">
        <v>54</v>
      </c>
      <c r="B449">
        <v>21202129320</v>
      </c>
      <c r="C449">
        <v>2129320</v>
      </c>
      <c r="D449">
        <v>212021293</v>
      </c>
      <c r="E449" t="s">
        <v>55</v>
      </c>
      <c r="F449" s="7">
        <v>331</v>
      </c>
      <c r="G449" s="7">
        <v>363</v>
      </c>
      <c r="H449" s="8" t="s">
        <v>56</v>
      </c>
      <c r="I449" s="8">
        <f t="shared" si="6"/>
        <v>1</v>
      </c>
    </row>
    <row r="450" spans="1:9" hidden="1" x14ac:dyDescent="0.25">
      <c r="A450" t="s">
        <v>54</v>
      </c>
      <c r="B450">
        <v>21202129321</v>
      </c>
      <c r="C450">
        <v>2129321</v>
      </c>
      <c r="D450">
        <v>212021293</v>
      </c>
      <c r="E450" t="s">
        <v>55</v>
      </c>
      <c r="F450" s="7">
        <v>257</v>
      </c>
      <c r="G450" s="7">
        <v>282</v>
      </c>
      <c r="H450" s="8" t="s">
        <v>56</v>
      </c>
      <c r="I450" s="8">
        <f t="shared" si="6"/>
        <v>1</v>
      </c>
    </row>
    <row r="451" spans="1:9" hidden="1" x14ac:dyDescent="0.25">
      <c r="A451" t="s">
        <v>54</v>
      </c>
      <c r="B451">
        <v>21202129325</v>
      </c>
      <c r="C451">
        <v>2129325</v>
      </c>
      <c r="D451">
        <v>212021293</v>
      </c>
      <c r="E451" t="s">
        <v>55</v>
      </c>
      <c r="F451" s="7">
        <v>298</v>
      </c>
      <c r="G451" s="7">
        <v>327</v>
      </c>
      <c r="H451" s="8" t="s">
        <v>56</v>
      </c>
      <c r="I451" s="8">
        <f t="shared" ref="I451:I514" si="7">COUNTIF($B$2:$B$15477,B451)</f>
        <v>1</v>
      </c>
    </row>
    <row r="452" spans="1:9" hidden="1" x14ac:dyDescent="0.25">
      <c r="A452" t="s">
        <v>54</v>
      </c>
      <c r="B452">
        <v>21202129326</v>
      </c>
      <c r="C452">
        <v>2129326</v>
      </c>
      <c r="D452">
        <v>212021293</v>
      </c>
      <c r="E452" t="s">
        <v>55</v>
      </c>
      <c r="F452" s="7">
        <v>287</v>
      </c>
      <c r="G452" s="7">
        <v>315</v>
      </c>
      <c r="H452" s="8" t="s">
        <v>56</v>
      </c>
      <c r="I452" s="8">
        <f t="shared" si="7"/>
        <v>1</v>
      </c>
    </row>
    <row r="453" spans="1:9" hidden="1" x14ac:dyDescent="0.25">
      <c r="A453" t="s">
        <v>54</v>
      </c>
      <c r="B453">
        <v>21202129343</v>
      </c>
      <c r="C453">
        <v>2129343</v>
      </c>
      <c r="D453">
        <v>212021293</v>
      </c>
      <c r="E453" t="s">
        <v>55</v>
      </c>
      <c r="F453" s="7">
        <v>351</v>
      </c>
      <c r="G453" s="7">
        <v>385</v>
      </c>
      <c r="H453" s="8" t="s">
        <v>56</v>
      </c>
      <c r="I453" s="8">
        <f t="shared" si="7"/>
        <v>1</v>
      </c>
    </row>
    <row r="454" spans="1:9" hidden="1" x14ac:dyDescent="0.25">
      <c r="A454" t="s">
        <v>54</v>
      </c>
      <c r="B454">
        <v>21202129344</v>
      </c>
      <c r="C454">
        <v>2129344</v>
      </c>
      <c r="D454">
        <v>212021293</v>
      </c>
      <c r="E454" t="s">
        <v>55</v>
      </c>
      <c r="F454" s="7">
        <v>242</v>
      </c>
      <c r="G454" s="7">
        <v>265</v>
      </c>
      <c r="H454" s="8" t="s">
        <v>56</v>
      </c>
      <c r="I454" s="8">
        <f t="shared" si="7"/>
        <v>1</v>
      </c>
    </row>
    <row r="455" spans="1:9" hidden="1" x14ac:dyDescent="0.25">
      <c r="A455" t="s">
        <v>54</v>
      </c>
      <c r="B455">
        <v>21202129347</v>
      </c>
      <c r="C455">
        <v>2129347</v>
      </c>
      <c r="D455">
        <v>212021293</v>
      </c>
      <c r="E455" t="s">
        <v>55</v>
      </c>
      <c r="F455" s="7">
        <v>227</v>
      </c>
      <c r="G455" s="7">
        <v>236</v>
      </c>
      <c r="H455" s="8" t="s">
        <v>56</v>
      </c>
      <c r="I455" s="8">
        <f t="shared" si="7"/>
        <v>1</v>
      </c>
    </row>
    <row r="456" spans="1:9" hidden="1" x14ac:dyDescent="0.25">
      <c r="A456" t="s">
        <v>54</v>
      </c>
      <c r="B456">
        <v>21202129349</v>
      </c>
      <c r="C456">
        <v>2129349</v>
      </c>
      <c r="D456">
        <v>212021293</v>
      </c>
      <c r="E456" t="s">
        <v>55</v>
      </c>
      <c r="F456" s="7">
        <v>146</v>
      </c>
      <c r="G456" s="7">
        <v>160</v>
      </c>
      <c r="H456" s="8" t="s">
        <v>56</v>
      </c>
      <c r="I456" s="8">
        <f t="shared" si="7"/>
        <v>1</v>
      </c>
    </row>
    <row r="457" spans="1:9" hidden="1" x14ac:dyDescent="0.25">
      <c r="A457" t="s">
        <v>54</v>
      </c>
      <c r="B457">
        <v>21202129355</v>
      </c>
      <c r="C457">
        <v>2129355</v>
      </c>
      <c r="D457">
        <v>212021293</v>
      </c>
      <c r="E457" t="s">
        <v>55</v>
      </c>
      <c r="F457" s="7">
        <v>286</v>
      </c>
      <c r="G457" s="7">
        <v>314</v>
      </c>
      <c r="H457" s="8" t="s">
        <v>56</v>
      </c>
      <c r="I457" s="8">
        <f t="shared" si="7"/>
        <v>1</v>
      </c>
    </row>
    <row r="458" spans="1:9" hidden="1" x14ac:dyDescent="0.25">
      <c r="A458" t="s">
        <v>54</v>
      </c>
      <c r="B458">
        <v>21202129357</v>
      </c>
      <c r="C458">
        <v>2129357</v>
      </c>
      <c r="D458">
        <v>212021293</v>
      </c>
      <c r="E458" t="s">
        <v>55</v>
      </c>
      <c r="F458" s="7">
        <v>335</v>
      </c>
      <c r="G458" s="7">
        <v>367</v>
      </c>
      <c r="H458" s="8" t="s">
        <v>56</v>
      </c>
      <c r="I458" s="8">
        <f t="shared" si="7"/>
        <v>1</v>
      </c>
    </row>
    <row r="459" spans="1:9" hidden="1" x14ac:dyDescent="0.25">
      <c r="A459" t="s">
        <v>54</v>
      </c>
      <c r="B459">
        <v>21202129702</v>
      </c>
      <c r="C459">
        <v>2129702</v>
      </c>
      <c r="D459">
        <v>212021297</v>
      </c>
      <c r="E459" t="s">
        <v>109</v>
      </c>
      <c r="F459" s="7">
        <v>203</v>
      </c>
      <c r="G459" s="7">
        <v>223</v>
      </c>
      <c r="H459" t="s">
        <v>96</v>
      </c>
      <c r="I459" s="8">
        <f t="shared" si="7"/>
        <v>1</v>
      </c>
    </row>
    <row r="460" spans="1:9" hidden="1" x14ac:dyDescent="0.25">
      <c r="A460" t="s">
        <v>54</v>
      </c>
      <c r="B460">
        <v>21202129703</v>
      </c>
      <c r="C460">
        <v>2129703</v>
      </c>
      <c r="D460">
        <v>212021297</v>
      </c>
      <c r="E460" t="s">
        <v>109</v>
      </c>
      <c r="F460" s="7">
        <v>274</v>
      </c>
      <c r="G460" s="7">
        <v>301</v>
      </c>
      <c r="H460" t="s">
        <v>96</v>
      </c>
      <c r="I460" s="8">
        <f t="shared" si="7"/>
        <v>1</v>
      </c>
    </row>
    <row r="461" spans="1:9" hidden="1" x14ac:dyDescent="0.25">
      <c r="A461" t="s">
        <v>54</v>
      </c>
      <c r="B461">
        <v>21202129704</v>
      </c>
      <c r="C461">
        <v>2129704</v>
      </c>
      <c r="D461">
        <v>212021297</v>
      </c>
      <c r="E461" t="s">
        <v>109</v>
      </c>
      <c r="F461" s="7">
        <v>309</v>
      </c>
      <c r="G461" s="7">
        <v>339</v>
      </c>
      <c r="H461" t="s">
        <v>96</v>
      </c>
      <c r="I461" s="8">
        <f t="shared" si="7"/>
        <v>1</v>
      </c>
    </row>
    <row r="462" spans="1:9" hidden="1" x14ac:dyDescent="0.25">
      <c r="A462" t="s">
        <v>54</v>
      </c>
      <c r="B462">
        <v>21202129705</v>
      </c>
      <c r="C462">
        <v>2129705</v>
      </c>
      <c r="D462">
        <v>212021297</v>
      </c>
      <c r="E462" t="s">
        <v>109</v>
      </c>
      <c r="F462" s="7">
        <v>394</v>
      </c>
      <c r="G462" s="7">
        <v>408</v>
      </c>
      <c r="H462" t="s">
        <v>96</v>
      </c>
      <c r="I462" s="8">
        <f t="shared" si="7"/>
        <v>1</v>
      </c>
    </row>
    <row r="463" spans="1:9" hidden="1" x14ac:dyDescent="0.25">
      <c r="A463" t="s">
        <v>54</v>
      </c>
      <c r="B463">
        <v>21202129719</v>
      </c>
      <c r="C463">
        <v>2129719</v>
      </c>
      <c r="D463">
        <v>212021297</v>
      </c>
      <c r="E463" t="s">
        <v>109</v>
      </c>
      <c r="F463" s="7">
        <v>298</v>
      </c>
      <c r="G463" s="7">
        <v>327</v>
      </c>
      <c r="H463" t="s">
        <v>96</v>
      </c>
      <c r="I463" s="8">
        <f t="shared" si="7"/>
        <v>1</v>
      </c>
    </row>
    <row r="464" spans="1:9" hidden="1" x14ac:dyDescent="0.25">
      <c r="A464" t="s">
        <v>54</v>
      </c>
      <c r="B464">
        <v>21202129720</v>
      </c>
      <c r="C464">
        <v>2129720</v>
      </c>
      <c r="D464">
        <v>212021297</v>
      </c>
      <c r="E464" t="s">
        <v>109</v>
      </c>
      <c r="F464" s="7">
        <v>8</v>
      </c>
      <c r="G464" s="7">
        <v>9</v>
      </c>
      <c r="H464" t="s">
        <v>96</v>
      </c>
      <c r="I464" s="8">
        <f t="shared" si="7"/>
        <v>1</v>
      </c>
    </row>
    <row r="465" spans="1:9" hidden="1" x14ac:dyDescent="0.25">
      <c r="A465" t="s">
        <v>54</v>
      </c>
      <c r="B465">
        <v>21202129724</v>
      </c>
      <c r="C465">
        <v>2129724</v>
      </c>
      <c r="D465">
        <v>212021297</v>
      </c>
      <c r="E465" t="s">
        <v>109</v>
      </c>
      <c r="F465" s="7">
        <v>198</v>
      </c>
      <c r="G465" s="7">
        <v>217</v>
      </c>
      <c r="H465" t="s">
        <v>96</v>
      </c>
      <c r="I465" s="8">
        <f t="shared" si="7"/>
        <v>1</v>
      </c>
    </row>
    <row r="466" spans="1:9" hidden="1" x14ac:dyDescent="0.25">
      <c r="A466" t="s">
        <v>54</v>
      </c>
      <c r="B466">
        <v>21202145608</v>
      </c>
      <c r="C466">
        <v>2145608</v>
      </c>
      <c r="D466">
        <v>212021456</v>
      </c>
      <c r="E466" t="s">
        <v>111</v>
      </c>
      <c r="F466" s="7">
        <v>174</v>
      </c>
      <c r="G466" s="7">
        <v>191</v>
      </c>
      <c r="H466" t="s">
        <v>96</v>
      </c>
      <c r="I466" s="8">
        <f t="shared" si="7"/>
        <v>1</v>
      </c>
    </row>
    <row r="467" spans="1:9" hidden="1" x14ac:dyDescent="0.25">
      <c r="A467" t="s">
        <v>54</v>
      </c>
      <c r="B467">
        <v>21202145609</v>
      </c>
      <c r="C467">
        <v>2145609</v>
      </c>
      <c r="D467">
        <v>212021456</v>
      </c>
      <c r="E467" t="s">
        <v>111</v>
      </c>
      <c r="F467" s="7">
        <v>210</v>
      </c>
      <c r="G467" s="7">
        <v>230</v>
      </c>
      <c r="H467" t="s">
        <v>96</v>
      </c>
      <c r="I467" s="8">
        <f t="shared" si="7"/>
        <v>1</v>
      </c>
    </row>
    <row r="468" spans="1:9" hidden="1" x14ac:dyDescent="0.25">
      <c r="A468" t="s">
        <v>54</v>
      </c>
      <c r="B468">
        <v>21202145614</v>
      </c>
      <c r="C468">
        <v>2145614</v>
      </c>
      <c r="D468">
        <v>212021456</v>
      </c>
      <c r="E468" t="s">
        <v>111</v>
      </c>
      <c r="F468" s="7">
        <v>314</v>
      </c>
      <c r="G468" s="7">
        <v>344</v>
      </c>
      <c r="H468" t="s">
        <v>96</v>
      </c>
      <c r="I468" s="8">
        <f t="shared" si="7"/>
        <v>1</v>
      </c>
    </row>
    <row r="469" spans="1:9" hidden="1" x14ac:dyDescent="0.25">
      <c r="A469" t="s">
        <v>54</v>
      </c>
      <c r="B469">
        <v>21202145619</v>
      </c>
      <c r="C469">
        <v>2145619</v>
      </c>
      <c r="D469">
        <v>212021456</v>
      </c>
      <c r="E469" t="s">
        <v>111</v>
      </c>
      <c r="F469" s="7">
        <v>371</v>
      </c>
      <c r="G469" s="7">
        <v>407</v>
      </c>
      <c r="H469" t="s">
        <v>96</v>
      </c>
      <c r="I469" s="8">
        <f t="shared" si="7"/>
        <v>1</v>
      </c>
    </row>
    <row r="470" spans="1:9" hidden="1" x14ac:dyDescent="0.25">
      <c r="A470" t="s">
        <v>54</v>
      </c>
      <c r="B470">
        <v>21202145628</v>
      </c>
      <c r="C470">
        <v>2145628</v>
      </c>
      <c r="D470">
        <v>212021456</v>
      </c>
      <c r="E470" t="s">
        <v>111</v>
      </c>
      <c r="F470" s="7">
        <v>230</v>
      </c>
      <c r="G470" s="7">
        <v>252</v>
      </c>
      <c r="H470" t="s">
        <v>96</v>
      </c>
      <c r="I470" s="8">
        <f t="shared" si="7"/>
        <v>1</v>
      </c>
    </row>
    <row r="471" spans="1:9" hidden="1" x14ac:dyDescent="0.25">
      <c r="A471" s="8" t="s">
        <v>105</v>
      </c>
      <c r="B471" s="8">
        <v>21203130801</v>
      </c>
      <c r="C471" s="8">
        <v>2130801</v>
      </c>
      <c r="D471" s="8">
        <v>212031308</v>
      </c>
      <c r="E471" s="8" t="s">
        <v>106</v>
      </c>
      <c r="F471" s="8">
        <v>419</v>
      </c>
      <c r="G471" s="8">
        <v>460</v>
      </c>
      <c r="H471" s="8" t="s">
        <v>104</v>
      </c>
      <c r="I471" s="8">
        <f t="shared" si="7"/>
        <v>1</v>
      </c>
    </row>
    <row r="472" spans="1:9" hidden="1" x14ac:dyDescent="0.25">
      <c r="A472" s="8" t="s">
        <v>105</v>
      </c>
      <c r="B472" s="8">
        <v>21203130802</v>
      </c>
      <c r="C472" s="8">
        <v>2130802</v>
      </c>
      <c r="D472" s="8">
        <v>212031308</v>
      </c>
      <c r="E472" s="8" t="s">
        <v>106</v>
      </c>
      <c r="F472" s="8">
        <v>239</v>
      </c>
      <c r="G472" s="8">
        <v>262</v>
      </c>
      <c r="H472" s="8" t="s">
        <v>104</v>
      </c>
      <c r="I472" s="8">
        <f t="shared" si="7"/>
        <v>1</v>
      </c>
    </row>
    <row r="473" spans="1:9" hidden="1" x14ac:dyDescent="0.25">
      <c r="A473" s="8" t="s">
        <v>105</v>
      </c>
      <c r="B473" s="8">
        <v>21203130803</v>
      </c>
      <c r="C473" s="8">
        <v>2130803</v>
      </c>
      <c r="D473" s="8">
        <v>212031308</v>
      </c>
      <c r="E473" s="8" t="s">
        <v>106</v>
      </c>
      <c r="F473" s="8">
        <v>323</v>
      </c>
      <c r="G473" s="8">
        <v>354</v>
      </c>
      <c r="H473" s="8" t="s">
        <v>104</v>
      </c>
      <c r="I473" s="8">
        <f t="shared" si="7"/>
        <v>1</v>
      </c>
    </row>
    <row r="474" spans="1:9" hidden="1" x14ac:dyDescent="0.25">
      <c r="A474" s="8" t="s">
        <v>105</v>
      </c>
      <c r="B474" s="8">
        <v>21203130804</v>
      </c>
      <c r="C474" s="8">
        <v>2130804</v>
      </c>
      <c r="D474" s="8">
        <v>212031308</v>
      </c>
      <c r="E474" s="8" t="s">
        <v>106</v>
      </c>
      <c r="F474" s="8">
        <v>247</v>
      </c>
      <c r="G474" s="8">
        <v>261</v>
      </c>
      <c r="H474" s="8" t="s">
        <v>104</v>
      </c>
      <c r="I474" s="8">
        <f t="shared" si="7"/>
        <v>1</v>
      </c>
    </row>
    <row r="475" spans="1:9" hidden="1" x14ac:dyDescent="0.25">
      <c r="A475" s="8" t="s">
        <v>105</v>
      </c>
      <c r="B475" s="8">
        <v>21203130805</v>
      </c>
      <c r="C475" s="8">
        <v>2130805</v>
      </c>
      <c r="D475" s="8">
        <v>212031308</v>
      </c>
      <c r="E475" s="8" t="s">
        <v>106</v>
      </c>
      <c r="F475" s="8">
        <v>265</v>
      </c>
      <c r="G475" s="8">
        <v>279</v>
      </c>
      <c r="H475" s="8" t="s">
        <v>104</v>
      </c>
      <c r="I475" s="8">
        <f t="shared" si="7"/>
        <v>1</v>
      </c>
    </row>
    <row r="476" spans="1:9" hidden="1" x14ac:dyDescent="0.25">
      <c r="A476" s="8" t="s">
        <v>105</v>
      </c>
      <c r="B476" s="8">
        <v>21203130806</v>
      </c>
      <c r="C476" s="8">
        <v>2130806</v>
      </c>
      <c r="D476" s="8">
        <v>212031308</v>
      </c>
      <c r="E476" s="8" t="s">
        <v>106</v>
      </c>
      <c r="F476" s="8">
        <v>162</v>
      </c>
      <c r="G476" s="8">
        <v>178</v>
      </c>
      <c r="H476" s="8" t="s">
        <v>104</v>
      </c>
      <c r="I476" s="8">
        <f t="shared" si="7"/>
        <v>1</v>
      </c>
    </row>
    <row r="477" spans="1:9" hidden="1" x14ac:dyDescent="0.25">
      <c r="A477" t="s">
        <v>105</v>
      </c>
      <c r="B477">
        <v>21203130807</v>
      </c>
      <c r="C477">
        <v>2130807</v>
      </c>
      <c r="D477">
        <v>212031308</v>
      </c>
      <c r="E477" t="s">
        <v>106</v>
      </c>
      <c r="F477" s="7">
        <v>0</v>
      </c>
      <c r="G477" s="7">
        <v>0</v>
      </c>
      <c r="H477" s="8" t="s">
        <v>104</v>
      </c>
      <c r="I477" s="8">
        <f t="shared" si="7"/>
        <v>1</v>
      </c>
    </row>
    <row r="478" spans="1:9" hidden="1" x14ac:dyDescent="0.25">
      <c r="A478" t="s">
        <v>105</v>
      </c>
      <c r="B478">
        <v>21203130808</v>
      </c>
      <c r="C478">
        <v>2130808</v>
      </c>
      <c r="D478">
        <v>212031308</v>
      </c>
      <c r="E478" t="s">
        <v>106</v>
      </c>
      <c r="F478" s="7">
        <v>182</v>
      </c>
      <c r="G478" s="7">
        <v>200</v>
      </c>
      <c r="H478" s="8" t="s">
        <v>104</v>
      </c>
      <c r="I478" s="8">
        <f t="shared" si="7"/>
        <v>1</v>
      </c>
    </row>
    <row r="479" spans="1:9" hidden="1" x14ac:dyDescent="0.25">
      <c r="A479" s="8" t="s">
        <v>105</v>
      </c>
      <c r="B479" s="8">
        <v>21203130809</v>
      </c>
      <c r="C479" s="8">
        <v>2130809</v>
      </c>
      <c r="D479" s="8">
        <v>212031308</v>
      </c>
      <c r="E479" s="8" t="s">
        <v>106</v>
      </c>
      <c r="F479" s="8">
        <v>359</v>
      </c>
      <c r="G479" s="8">
        <v>394</v>
      </c>
      <c r="H479" s="8" t="s">
        <v>104</v>
      </c>
      <c r="I479" s="8">
        <f t="shared" si="7"/>
        <v>1</v>
      </c>
    </row>
    <row r="480" spans="1:9" hidden="1" x14ac:dyDescent="0.25">
      <c r="A480" t="s">
        <v>105</v>
      </c>
      <c r="B480">
        <v>21203130810</v>
      </c>
      <c r="C480">
        <v>2130810</v>
      </c>
      <c r="D480">
        <v>212031308</v>
      </c>
      <c r="E480" t="s">
        <v>106</v>
      </c>
      <c r="F480" s="7">
        <v>292</v>
      </c>
      <c r="G480" s="7">
        <v>303</v>
      </c>
      <c r="H480" s="8" t="s">
        <v>104</v>
      </c>
      <c r="I480" s="8">
        <f t="shared" si="7"/>
        <v>1</v>
      </c>
    </row>
    <row r="481" spans="1:9" hidden="1" x14ac:dyDescent="0.25">
      <c r="A481" t="s">
        <v>105</v>
      </c>
      <c r="B481">
        <v>21203130811</v>
      </c>
      <c r="C481">
        <v>2130811</v>
      </c>
      <c r="D481">
        <v>212031308</v>
      </c>
      <c r="E481" t="s">
        <v>106</v>
      </c>
      <c r="F481" s="7">
        <v>275</v>
      </c>
      <c r="G481" s="7">
        <v>298</v>
      </c>
      <c r="H481" s="8" t="s">
        <v>104</v>
      </c>
      <c r="I481" s="8">
        <f t="shared" si="7"/>
        <v>1</v>
      </c>
    </row>
    <row r="482" spans="1:9" hidden="1" x14ac:dyDescent="0.25">
      <c r="A482" t="s">
        <v>105</v>
      </c>
      <c r="B482">
        <v>21203130812</v>
      </c>
      <c r="C482">
        <v>2130812</v>
      </c>
      <c r="D482">
        <v>212031308</v>
      </c>
      <c r="E482" t="s">
        <v>106</v>
      </c>
      <c r="F482" s="7">
        <v>172</v>
      </c>
      <c r="G482" s="7">
        <v>189</v>
      </c>
      <c r="H482" s="8" t="s">
        <v>104</v>
      </c>
      <c r="I482" s="8">
        <f t="shared" si="7"/>
        <v>1</v>
      </c>
    </row>
    <row r="483" spans="1:9" hidden="1" x14ac:dyDescent="0.25">
      <c r="A483" t="s">
        <v>105</v>
      </c>
      <c r="B483">
        <v>21203130813</v>
      </c>
      <c r="C483">
        <v>2130813</v>
      </c>
      <c r="D483">
        <v>212031308</v>
      </c>
      <c r="E483" t="s">
        <v>106</v>
      </c>
      <c r="F483" s="7">
        <v>261</v>
      </c>
      <c r="G483" s="7">
        <v>286</v>
      </c>
      <c r="H483" s="8" t="s">
        <v>104</v>
      </c>
      <c r="I483" s="8">
        <f t="shared" si="7"/>
        <v>1</v>
      </c>
    </row>
    <row r="484" spans="1:9" hidden="1" x14ac:dyDescent="0.25">
      <c r="A484" s="8" t="s">
        <v>105</v>
      </c>
      <c r="B484" s="8">
        <v>21203130814</v>
      </c>
      <c r="C484" s="8">
        <v>2130814</v>
      </c>
      <c r="D484" s="8">
        <v>212031308</v>
      </c>
      <c r="E484" s="8" t="s">
        <v>106</v>
      </c>
      <c r="F484" s="8">
        <v>311</v>
      </c>
      <c r="G484" s="8">
        <v>341</v>
      </c>
      <c r="H484" s="8" t="s">
        <v>104</v>
      </c>
      <c r="I484" s="8">
        <f t="shared" si="7"/>
        <v>1</v>
      </c>
    </row>
    <row r="485" spans="1:9" hidden="1" x14ac:dyDescent="0.25">
      <c r="A485" s="8" t="s">
        <v>105</v>
      </c>
      <c r="B485" s="8">
        <v>21203130815</v>
      </c>
      <c r="C485" s="8">
        <v>2130815</v>
      </c>
      <c r="D485" s="8">
        <v>212031308</v>
      </c>
      <c r="E485" s="8" t="s">
        <v>106</v>
      </c>
      <c r="F485" s="8">
        <v>225</v>
      </c>
      <c r="G485" s="8">
        <v>245</v>
      </c>
      <c r="H485" s="8" t="s">
        <v>104</v>
      </c>
      <c r="I485" s="8">
        <f t="shared" si="7"/>
        <v>1</v>
      </c>
    </row>
    <row r="486" spans="1:9" hidden="1" x14ac:dyDescent="0.25">
      <c r="A486" s="8" t="s">
        <v>105</v>
      </c>
      <c r="B486" s="8">
        <v>21203130816</v>
      </c>
      <c r="C486" s="8">
        <v>2130816</v>
      </c>
      <c r="D486" s="8">
        <v>212031308</v>
      </c>
      <c r="E486" s="8" t="s">
        <v>106</v>
      </c>
      <c r="F486" s="8">
        <v>237</v>
      </c>
      <c r="G486" s="8">
        <v>260</v>
      </c>
      <c r="H486" s="8" t="s">
        <v>104</v>
      </c>
      <c r="I486" s="8">
        <f t="shared" si="7"/>
        <v>1</v>
      </c>
    </row>
    <row r="487" spans="1:9" hidden="1" x14ac:dyDescent="0.25">
      <c r="A487" t="s">
        <v>105</v>
      </c>
      <c r="B487">
        <v>21203130819</v>
      </c>
      <c r="C487">
        <v>2130819</v>
      </c>
      <c r="D487">
        <v>212031308</v>
      </c>
      <c r="E487" t="s">
        <v>106</v>
      </c>
      <c r="F487" s="7">
        <v>164</v>
      </c>
      <c r="G487" s="7">
        <v>180</v>
      </c>
      <c r="H487" s="8" t="s">
        <v>104</v>
      </c>
      <c r="I487" s="8">
        <f t="shared" si="7"/>
        <v>1</v>
      </c>
    </row>
    <row r="488" spans="1:9" hidden="1" x14ac:dyDescent="0.25">
      <c r="A488" t="s">
        <v>105</v>
      </c>
      <c r="B488">
        <v>21203130820</v>
      </c>
      <c r="C488">
        <v>2130820</v>
      </c>
      <c r="D488">
        <v>212031308</v>
      </c>
      <c r="E488" t="s">
        <v>106</v>
      </c>
      <c r="F488" s="7">
        <v>340</v>
      </c>
      <c r="G488" s="7">
        <v>369</v>
      </c>
      <c r="H488" s="8" t="s">
        <v>104</v>
      </c>
      <c r="I488" s="8">
        <f t="shared" si="7"/>
        <v>1</v>
      </c>
    </row>
    <row r="489" spans="1:9" hidden="1" x14ac:dyDescent="0.25">
      <c r="A489" t="s">
        <v>105</v>
      </c>
      <c r="B489">
        <v>21203130822</v>
      </c>
      <c r="C489">
        <v>2130822</v>
      </c>
      <c r="D489">
        <v>212031308</v>
      </c>
      <c r="E489" t="s">
        <v>106</v>
      </c>
      <c r="F489" s="7">
        <v>223</v>
      </c>
      <c r="G489" s="7">
        <v>245</v>
      </c>
      <c r="H489" s="8" t="s">
        <v>104</v>
      </c>
      <c r="I489" s="8">
        <f t="shared" si="7"/>
        <v>1</v>
      </c>
    </row>
    <row r="490" spans="1:9" hidden="1" x14ac:dyDescent="0.25">
      <c r="A490" t="s">
        <v>54</v>
      </c>
      <c r="B490">
        <v>21203145809</v>
      </c>
      <c r="C490">
        <v>2145809</v>
      </c>
      <c r="D490">
        <v>212031458</v>
      </c>
      <c r="E490" t="s">
        <v>113</v>
      </c>
      <c r="F490">
        <v>198</v>
      </c>
      <c r="G490">
        <v>214</v>
      </c>
      <c r="H490" t="s">
        <v>96</v>
      </c>
      <c r="I490" s="8">
        <f t="shared" si="7"/>
        <v>1</v>
      </c>
    </row>
    <row r="491" spans="1:9" hidden="1" x14ac:dyDescent="0.25">
      <c r="A491" t="s">
        <v>54</v>
      </c>
      <c r="B491">
        <v>21203145813</v>
      </c>
      <c r="C491">
        <v>2145813</v>
      </c>
      <c r="D491">
        <v>212031458</v>
      </c>
      <c r="E491" t="s">
        <v>113</v>
      </c>
      <c r="F491">
        <v>135</v>
      </c>
      <c r="G491">
        <v>148</v>
      </c>
      <c r="H491" t="s">
        <v>96</v>
      </c>
      <c r="I491" s="8">
        <f t="shared" si="7"/>
        <v>1</v>
      </c>
    </row>
    <row r="492" spans="1:9" hidden="1" x14ac:dyDescent="0.25">
      <c r="A492" t="s">
        <v>54</v>
      </c>
      <c r="B492">
        <v>21203145816</v>
      </c>
      <c r="C492">
        <v>2145816</v>
      </c>
      <c r="D492">
        <v>212031458</v>
      </c>
      <c r="E492" t="s">
        <v>113</v>
      </c>
      <c r="F492">
        <v>307</v>
      </c>
      <c r="G492">
        <v>337</v>
      </c>
      <c r="H492" t="s">
        <v>96</v>
      </c>
      <c r="I492" s="8">
        <f t="shared" si="7"/>
        <v>1</v>
      </c>
    </row>
    <row r="493" spans="1:9" hidden="1" x14ac:dyDescent="0.25">
      <c r="A493" t="s">
        <v>54</v>
      </c>
      <c r="B493">
        <v>21203145821</v>
      </c>
      <c r="C493">
        <v>2145821</v>
      </c>
      <c r="D493">
        <v>212031458</v>
      </c>
      <c r="E493" t="s">
        <v>113</v>
      </c>
      <c r="F493">
        <v>344</v>
      </c>
      <c r="G493">
        <v>377</v>
      </c>
      <c r="H493" t="s">
        <v>96</v>
      </c>
      <c r="I493" s="8">
        <f t="shared" si="7"/>
        <v>1</v>
      </c>
    </row>
    <row r="494" spans="1:9" hidden="1" x14ac:dyDescent="0.25">
      <c r="A494" t="s">
        <v>54</v>
      </c>
      <c r="B494">
        <v>21203145822</v>
      </c>
      <c r="C494">
        <v>2145822</v>
      </c>
      <c r="D494">
        <v>212031458</v>
      </c>
      <c r="E494" t="s">
        <v>113</v>
      </c>
      <c r="F494">
        <v>270</v>
      </c>
      <c r="G494">
        <v>296</v>
      </c>
      <c r="H494" t="s">
        <v>96</v>
      </c>
      <c r="I494" s="8">
        <f t="shared" si="7"/>
        <v>1</v>
      </c>
    </row>
    <row r="495" spans="1:9" hidden="1" x14ac:dyDescent="0.25">
      <c r="A495" t="s">
        <v>54</v>
      </c>
      <c r="B495">
        <v>21203145828</v>
      </c>
      <c r="C495">
        <v>2145828</v>
      </c>
      <c r="D495">
        <v>212031458</v>
      </c>
      <c r="E495" t="s">
        <v>113</v>
      </c>
      <c r="F495">
        <v>273</v>
      </c>
      <c r="G495">
        <v>299</v>
      </c>
      <c r="H495" t="s">
        <v>96</v>
      </c>
      <c r="I495" s="8">
        <f t="shared" si="7"/>
        <v>1</v>
      </c>
    </row>
    <row r="496" spans="1:9" hidden="1" x14ac:dyDescent="0.25">
      <c r="A496" t="s">
        <v>88</v>
      </c>
      <c r="B496">
        <v>21204131701</v>
      </c>
      <c r="D496">
        <v>212041317</v>
      </c>
      <c r="E496" t="s">
        <v>89</v>
      </c>
      <c r="F496" s="7">
        <v>136</v>
      </c>
      <c r="G496" s="7">
        <v>149</v>
      </c>
      <c r="H496" s="8" t="s">
        <v>108</v>
      </c>
      <c r="I496" s="8">
        <f t="shared" si="7"/>
        <v>1</v>
      </c>
    </row>
    <row r="497" spans="1:9" hidden="1" x14ac:dyDescent="0.25">
      <c r="A497" t="s">
        <v>88</v>
      </c>
      <c r="B497">
        <v>21204131702</v>
      </c>
      <c r="D497">
        <v>212041317</v>
      </c>
      <c r="E497" t="s">
        <v>89</v>
      </c>
      <c r="F497" s="7">
        <v>220</v>
      </c>
      <c r="G497" s="7">
        <v>241</v>
      </c>
      <c r="H497" s="8" t="s">
        <v>108</v>
      </c>
      <c r="I497" s="8">
        <f t="shared" si="7"/>
        <v>1</v>
      </c>
    </row>
    <row r="498" spans="1:9" hidden="1" x14ac:dyDescent="0.25">
      <c r="A498" t="s">
        <v>88</v>
      </c>
      <c r="B498">
        <v>21204131703</v>
      </c>
      <c r="D498">
        <v>212041317</v>
      </c>
      <c r="E498" t="s">
        <v>89</v>
      </c>
      <c r="F498" s="7">
        <v>364</v>
      </c>
      <c r="G498" s="7">
        <v>399</v>
      </c>
      <c r="H498" s="8" t="s">
        <v>108</v>
      </c>
      <c r="I498" s="8">
        <f t="shared" si="7"/>
        <v>1</v>
      </c>
    </row>
    <row r="499" spans="1:9" hidden="1" x14ac:dyDescent="0.25">
      <c r="A499" t="s">
        <v>88</v>
      </c>
      <c r="B499">
        <v>21204131704</v>
      </c>
      <c r="D499">
        <v>212041317</v>
      </c>
      <c r="E499" t="s">
        <v>89</v>
      </c>
      <c r="F499" s="7">
        <v>200</v>
      </c>
      <c r="G499" s="7">
        <v>219</v>
      </c>
      <c r="H499" s="8" t="s">
        <v>108</v>
      </c>
      <c r="I499" s="8">
        <f t="shared" si="7"/>
        <v>1</v>
      </c>
    </row>
    <row r="500" spans="1:9" hidden="1" x14ac:dyDescent="0.25">
      <c r="A500" t="s">
        <v>88</v>
      </c>
      <c r="B500">
        <v>21204131705</v>
      </c>
      <c r="D500">
        <v>212041317</v>
      </c>
      <c r="E500" t="s">
        <v>89</v>
      </c>
      <c r="F500" s="7">
        <v>157</v>
      </c>
      <c r="G500" s="7">
        <v>172</v>
      </c>
      <c r="H500" s="8" t="s">
        <v>108</v>
      </c>
      <c r="I500" s="8">
        <f t="shared" si="7"/>
        <v>1</v>
      </c>
    </row>
    <row r="501" spans="1:9" hidden="1" x14ac:dyDescent="0.25">
      <c r="A501" t="s">
        <v>88</v>
      </c>
      <c r="B501">
        <v>21204131706</v>
      </c>
      <c r="D501">
        <v>212041317</v>
      </c>
      <c r="E501" t="s">
        <v>89</v>
      </c>
      <c r="F501" s="7">
        <v>208</v>
      </c>
      <c r="G501" s="7">
        <v>228</v>
      </c>
      <c r="H501" s="8" t="s">
        <v>108</v>
      </c>
      <c r="I501" s="8">
        <f t="shared" si="7"/>
        <v>1</v>
      </c>
    </row>
    <row r="502" spans="1:9" hidden="1" x14ac:dyDescent="0.25">
      <c r="A502" t="s">
        <v>88</v>
      </c>
      <c r="B502">
        <v>21204131707</v>
      </c>
      <c r="D502">
        <v>212041317</v>
      </c>
      <c r="E502" t="s">
        <v>89</v>
      </c>
      <c r="F502" s="7">
        <v>153</v>
      </c>
      <c r="G502" s="7">
        <v>168</v>
      </c>
      <c r="H502" s="8" t="s">
        <v>108</v>
      </c>
      <c r="I502" s="8">
        <f t="shared" si="7"/>
        <v>1</v>
      </c>
    </row>
    <row r="503" spans="1:9" hidden="1" x14ac:dyDescent="0.25">
      <c r="A503" t="s">
        <v>88</v>
      </c>
      <c r="B503">
        <v>21204131709</v>
      </c>
      <c r="D503">
        <v>212041317</v>
      </c>
      <c r="E503" t="s">
        <v>89</v>
      </c>
      <c r="F503" s="7">
        <v>281</v>
      </c>
      <c r="G503" s="7">
        <v>308</v>
      </c>
      <c r="H503" s="8" t="s">
        <v>108</v>
      </c>
      <c r="I503" s="8">
        <f t="shared" si="7"/>
        <v>1</v>
      </c>
    </row>
    <row r="504" spans="1:9" hidden="1" x14ac:dyDescent="0.25">
      <c r="A504" t="s">
        <v>88</v>
      </c>
      <c r="B504">
        <v>21204131710</v>
      </c>
      <c r="D504">
        <v>212041317</v>
      </c>
      <c r="E504" t="s">
        <v>89</v>
      </c>
      <c r="F504" s="7">
        <v>259</v>
      </c>
      <c r="G504" s="7">
        <v>284</v>
      </c>
      <c r="H504" s="8" t="s">
        <v>108</v>
      </c>
      <c r="I504" s="8">
        <f t="shared" si="7"/>
        <v>1</v>
      </c>
    </row>
    <row r="505" spans="1:9" hidden="1" x14ac:dyDescent="0.25">
      <c r="A505" t="s">
        <v>88</v>
      </c>
      <c r="B505">
        <v>21204131711</v>
      </c>
      <c r="D505">
        <v>212041317</v>
      </c>
      <c r="E505" t="s">
        <v>89</v>
      </c>
      <c r="F505" s="7">
        <v>197</v>
      </c>
      <c r="G505" s="7">
        <v>216</v>
      </c>
      <c r="H505" s="8" t="s">
        <v>108</v>
      </c>
      <c r="I505" s="8">
        <f t="shared" si="7"/>
        <v>1</v>
      </c>
    </row>
    <row r="506" spans="1:9" hidden="1" x14ac:dyDescent="0.25">
      <c r="A506" t="s">
        <v>88</v>
      </c>
      <c r="B506">
        <v>21204131712</v>
      </c>
      <c r="D506">
        <v>212041317</v>
      </c>
      <c r="E506" t="s">
        <v>89</v>
      </c>
      <c r="F506" s="7">
        <v>333</v>
      </c>
      <c r="G506" s="7">
        <v>365</v>
      </c>
      <c r="H506" s="8" t="s">
        <v>108</v>
      </c>
      <c r="I506" s="8">
        <f t="shared" si="7"/>
        <v>1</v>
      </c>
    </row>
    <row r="507" spans="1:9" hidden="1" x14ac:dyDescent="0.25">
      <c r="A507" t="s">
        <v>88</v>
      </c>
      <c r="B507">
        <v>21204131713</v>
      </c>
      <c r="D507">
        <v>212041317</v>
      </c>
      <c r="E507" t="s">
        <v>89</v>
      </c>
      <c r="F507" s="7">
        <v>265</v>
      </c>
      <c r="G507" s="7">
        <v>291</v>
      </c>
      <c r="H507" s="8" t="s">
        <v>108</v>
      </c>
      <c r="I507" s="8">
        <f t="shared" si="7"/>
        <v>1</v>
      </c>
    </row>
    <row r="508" spans="1:9" hidden="1" x14ac:dyDescent="0.25">
      <c r="A508" t="s">
        <v>88</v>
      </c>
      <c r="B508">
        <v>21204131714</v>
      </c>
      <c r="D508">
        <v>212041317</v>
      </c>
      <c r="E508" t="s">
        <v>89</v>
      </c>
      <c r="F508" s="7">
        <v>281</v>
      </c>
      <c r="G508" s="7">
        <v>308</v>
      </c>
      <c r="H508" s="8" t="s">
        <v>108</v>
      </c>
      <c r="I508" s="8">
        <f t="shared" si="7"/>
        <v>1</v>
      </c>
    </row>
    <row r="509" spans="1:9" hidden="1" x14ac:dyDescent="0.25">
      <c r="A509" t="s">
        <v>88</v>
      </c>
      <c r="B509">
        <v>21204131715</v>
      </c>
      <c r="D509">
        <v>212041317</v>
      </c>
      <c r="E509" t="s">
        <v>89</v>
      </c>
      <c r="F509" s="7">
        <v>197</v>
      </c>
      <c r="G509" s="7">
        <v>216</v>
      </c>
      <c r="H509" s="8" t="s">
        <v>108</v>
      </c>
      <c r="I509" s="8">
        <f t="shared" si="7"/>
        <v>1</v>
      </c>
    </row>
    <row r="510" spans="1:9" hidden="1" x14ac:dyDescent="0.25">
      <c r="A510" t="s">
        <v>88</v>
      </c>
      <c r="B510">
        <v>21204131716</v>
      </c>
      <c r="D510">
        <v>212041317</v>
      </c>
      <c r="E510" t="s">
        <v>89</v>
      </c>
      <c r="F510" s="7">
        <v>323</v>
      </c>
      <c r="G510" s="7">
        <v>354</v>
      </c>
      <c r="H510" s="8" t="s">
        <v>108</v>
      </c>
      <c r="I510" s="8">
        <f t="shared" si="7"/>
        <v>1</v>
      </c>
    </row>
    <row r="511" spans="1:9" hidden="1" x14ac:dyDescent="0.25">
      <c r="A511" t="s">
        <v>88</v>
      </c>
      <c r="B511">
        <v>21204131717</v>
      </c>
      <c r="D511">
        <v>212041317</v>
      </c>
      <c r="E511" t="s">
        <v>89</v>
      </c>
      <c r="F511" s="7">
        <v>267</v>
      </c>
      <c r="G511" s="7">
        <v>293</v>
      </c>
      <c r="H511" s="8" t="s">
        <v>108</v>
      </c>
      <c r="I511" s="8">
        <f t="shared" si="7"/>
        <v>1</v>
      </c>
    </row>
    <row r="512" spans="1:9" hidden="1" x14ac:dyDescent="0.25">
      <c r="A512" t="s">
        <v>88</v>
      </c>
      <c r="B512">
        <v>21204131718</v>
      </c>
      <c r="D512">
        <v>212041317</v>
      </c>
      <c r="E512" t="s">
        <v>89</v>
      </c>
      <c r="F512" s="7">
        <v>234</v>
      </c>
      <c r="G512" s="7">
        <v>257</v>
      </c>
      <c r="H512" s="8" t="s">
        <v>108</v>
      </c>
      <c r="I512" s="8">
        <f t="shared" si="7"/>
        <v>1</v>
      </c>
    </row>
    <row r="513" spans="1:9" hidden="1" x14ac:dyDescent="0.25">
      <c r="A513" t="s">
        <v>88</v>
      </c>
      <c r="B513">
        <v>21204131719</v>
      </c>
      <c r="D513">
        <v>212041317</v>
      </c>
      <c r="E513" t="s">
        <v>89</v>
      </c>
      <c r="F513" s="7">
        <v>294</v>
      </c>
      <c r="G513" s="7">
        <v>322</v>
      </c>
      <c r="H513" s="8" t="s">
        <v>108</v>
      </c>
      <c r="I513" s="8">
        <f t="shared" si="7"/>
        <v>1</v>
      </c>
    </row>
    <row r="514" spans="1:9" hidden="1" x14ac:dyDescent="0.25">
      <c r="A514" t="s">
        <v>88</v>
      </c>
      <c r="B514">
        <v>21204131720</v>
      </c>
      <c r="D514">
        <v>212041317</v>
      </c>
      <c r="E514" t="s">
        <v>89</v>
      </c>
      <c r="F514" s="7">
        <v>301</v>
      </c>
      <c r="G514" s="7">
        <v>330</v>
      </c>
      <c r="H514" s="8" t="s">
        <v>108</v>
      </c>
      <c r="I514" s="8">
        <f t="shared" si="7"/>
        <v>1</v>
      </c>
    </row>
    <row r="515" spans="1:9" hidden="1" x14ac:dyDescent="0.25">
      <c r="A515" t="s">
        <v>88</v>
      </c>
      <c r="B515">
        <v>21204131721</v>
      </c>
      <c r="D515">
        <v>212041317</v>
      </c>
      <c r="E515" t="s">
        <v>89</v>
      </c>
      <c r="F515" s="7">
        <v>189</v>
      </c>
      <c r="G515" s="7">
        <v>207</v>
      </c>
      <c r="H515" s="8" t="s">
        <v>108</v>
      </c>
      <c r="I515" s="8">
        <f t="shared" ref="I515:I578" si="8">COUNTIF($B$2:$B$15477,B515)</f>
        <v>1</v>
      </c>
    </row>
    <row r="516" spans="1:9" hidden="1" x14ac:dyDescent="0.25">
      <c r="A516" t="s">
        <v>88</v>
      </c>
      <c r="B516">
        <v>21204131722</v>
      </c>
      <c r="D516">
        <v>212041317</v>
      </c>
      <c r="E516" t="s">
        <v>89</v>
      </c>
      <c r="F516" s="7">
        <v>223</v>
      </c>
      <c r="G516" s="7">
        <v>245</v>
      </c>
      <c r="H516" s="8" t="s">
        <v>108</v>
      </c>
      <c r="I516" s="8">
        <f t="shared" si="8"/>
        <v>1</v>
      </c>
    </row>
    <row r="517" spans="1:9" hidden="1" x14ac:dyDescent="0.25">
      <c r="A517" t="s">
        <v>88</v>
      </c>
      <c r="B517">
        <v>21204131723</v>
      </c>
      <c r="D517">
        <v>212041317</v>
      </c>
      <c r="E517" t="s">
        <v>89</v>
      </c>
      <c r="F517" s="7">
        <v>284</v>
      </c>
      <c r="G517" s="7">
        <v>312</v>
      </c>
      <c r="H517" s="8" t="s">
        <v>108</v>
      </c>
      <c r="I517" s="8">
        <f t="shared" si="8"/>
        <v>1</v>
      </c>
    </row>
    <row r="518" spans="1:9" hidden="1" x14ac:dyDescent="0.25">
      <c r="A518" t="s">
        <v>88</v>
      </c>
      <c r="B518">
        <v>21204131724</v>
      </c>
      <c r="D518">
        <v>212041317</v>
      </c>
      <c r="E518" t="s">
        <v>89</v>
      </c>
      <c r="F518" s="7">
        <v>255</v>
      </c>
      <c r="G518" s="7">
        <v>280</v>
      </c>
      <c r="H518" s="8" t="s">
        <v>108</v>
      </c>
      <c r="I518" s="8">
        <f t="shared" si="8"/>
        <v>1</v>
      </c>
    </row>
    <row r="519" spans="1:9" hidden="1" x14ac:dyDescent="0.25">
      <c r="A519" t="s">
        <v>88</v>
      </c>
      <c r="B519">
        <v>21204131725</v>
      </c>
      <c r="D519">
        <v>212041317</v>
      </c>
      <c r="E519" t="s">
        <v>89</v>
      </c>
      <c r="F519" s="7">
        <v>149</v>
      </c>
      <c r="G519" s="7">
        <v>163</v>
      </c>
      <c r="H519" s="8" t="s">
        <v>108</v>
      </c>
      <c r="I519" s="8">
        <f t="shared" si="8"/>
        <v>1</v>
      </c>
    </row>
    <row r="520" spans="1:9" hidden="1" x14ac:dyDescent="0.25">
      <c r="A520" t="s">
        <v>88</v>
      </c>
      <c r="B520">
        <v>21204131726</v>
      </c>
      <c r="D520">
        <v>212041317</v>
      </c>
      <c r="E520" t="s">
        <v>89</v>
      </c>
      <c r="F520" s="7">
        <v>262</v>
      </c>
      <c r="G520" s="7">
        <v>287</v>
      </c>
      <c r="H520" s="8" t="s">
        <v>108</v>
      </c>
      <c r="I520" s="8">
        <f t="shared" si="8"/>
        <v>1</v>
      </c>
    </row>
    <row r="521" spans="1:9" hidden="1" x14ac:dyDescent="0.25">
      <c r="A521" t="s">
        <v>88</v>
      </c>
      <c r="B521">
        <v>21204131727</v>
      </c>
      <c r="D521">
        <v>212041317</v>
      </c>
      <c r="E521" t="s">
        <v>89</v>
      </c>
      <c r="F521" s="7">
        <v>285</v>
      </c>
      <c r="G521" s="7">
        <v>313</v>
      </c>
      <c r="H521" s="8" t="s">
        <v>108</v>
      </c>
      <c r="I521" s="8">
        <f t="shared" si="8"/>
        <v>1</v>
      </c>
    </row>
    <row r="522" spans="1:9" hidden="1" x14ac:dyDescent="0.25">
      <c r="A522" t="s">
        <v>88</v>
      </c>
      <c r="B522">
        <v>21204131728</v>
      </c>
      <c r="D522">
        <v>212041317</v>
      </c>
      <c r="E522" t="s">
        <v>89</v>
      </c>
      <c r="F522" s="7">
        <v>225</v>
      </c>
      <c r="G522" s="7">
        <v>247</v>
      </c>
      <c r="H522" s="8" t="s">
        <v>108</v>
      </c>
      <c r="I522" s="8">
        <f t="shared" si="8"/>
        <v>1</v>
      </c>
    </row>
    <row r="523" spans="1:9" hidden="1" x14ac:dyDescent="0.25">
      <c r="A523" t="s">
        <v>88</v>
      </c>
      <c r="B523">
        <v>21204131729</v>
      </c>
      <c r="D523">
        <v>212041317</v>
      </c>
      <c r="E523" t="s">
        <v>89</v>
      </c>
      <c r="F523" s="7">
        <v>97</v>
      </c>
      <c r="G523" s="7">
        <v>106</v>
      </c>
      <c r="H523" s="8" t="s">
        <v>108</v>
      </c>
      <c r="I523" s="8">
        <f t="shared" si="8"/>
        <v>1</v>
      </c>
    </row>
    <row r="524" spans="1:9" hidden="1" x14ac:dyDescent="0.25">
      <c r="A524" t="s">
        <v>88</v>
      </c>
      <c r="B524">
        <v>21204131730</v>
      </c>
      <c r="D524">
        <v>212041317</v>
      </c>
      <c r="E524" t="s">
        <v>89</v>
      </c>
      <c r="F524" s="7">
        <v>302</v>
      </c>
      <c r="G524" s="7">
        <v>331</v>
      </c>
      <c r="H524" s="8" t="s">
        <v>108</v>
      </c>
      <c r="I524" s="8">
        <f t="shared" si="8"/>
        <v>1</v>
      </c>
    </row>
    <row r="525" spans="1:9" hidden="1" x14ac:dyDescent="0.25">
      <c r="A525" t="s">
        <v>88</v>
      </c>
      <c r="B525">
        <v>21204131731</v>
      </c>
      <c r="D525">
        <v>212041317</v>
      </c>
      <c r="E525" t="s">
        <v>89</v>
      </c>
      <c r="F525">
        <v>0</v>
      </c>
      <c r="G525">
        <v>0</v>
      </c>
      <c r="H525" t="s">
        <v>87</v>
      </c>
      <c r="I525" s="8">
        <f t="shared" si="8"/>
        <v>1</v>
      </c>
    </row>
    <row r="526" spans="1:9" hidden="1" x14ac:dyDescent="0.25">
      <c r="A526" t="s">
        <v>88</v>
      </c>
      <c r="B526">
        <v>21204131732</v>
      </c>
      <c r="D526">
        <v>212041317</v>
      </c>
      <c r="E526" t="s">
        <v>89</v>
      </c>
      <c r="F526" s="7">
        <v>401</v>
      </c>
      <c r="G526" s="7">
        <v>440</v>
      </c>
      <c r="H526" s="8" t="s">
        <v>108</v>
      </c>
      <c r="I526" s="8">
        <f t="shared" si="8"/>
        <v>1</v>
      </c>
    </row>
    <row r="527" spans="1:9" hidden="1" x14ac:dyDescent="0.25">
      <c r="A527" t="s">
        <v>88</v>
      </c>
      <c r="B527">
        <v>21204131733</v>
      </c>
      <c r="D527">
        <v>212041317</v>
      </c>
      <c r="E527" t="s">
        <v>89</v>
      </c>
      <c r="F527" s="7">
        <v>2</v>
      </c>
      <c r="G527" s="7">
        <v>1</v>
      </c>
      <c r="H527" s="8" t="s">
        <v>108</v>
      </c>
      <c r="I527" s="8">
        <f t="shared" si="8"/>
        <v>1</v>
      </c>
    </row>
    <row r="528" spans="1:9" hidden="1" x14ac:dyDescent="0.25">
      <c r="A528" t="s">
        <v>88</v>
      </c>
      <c r="B528">
        <v>21204131734</v>
      </c>
      <c r="D528">
        <v>212041317</v>
      </c>
      <c r="E528" t="s">
        <v>89</v>
      </c>
      <c r="F528" s="7">
        <v>265</v>
      </c>
      <c r="G528" s="7">
        <v>291</v>
      </c>
      <c r="H528" s="8" t="s">
        <v>108</v>
      </c>
      <c r="I528" s="8">
        <f t="shared" si="8"/>
        <v>1</v>
      </c>
    </row>
    <row r="529" spans="1:9" hidden="1" x14ac:dyDescent="0.25">
      <c r="A529" t="s">
        <v>88</v>
      </c>
      <c r="B529">
        <v>21204131735</v>
      </c>
      <c r="D529">
        <v>212041317</v>
      </c>
      <c r="E529" t="s">
        <v>89</v>
      </c>
      <c r="F529" s="7">
        <v>325</v>
      </c>
      <c r="G529" s="7">
        <v>357</v>
      </c>
      <c r="H529" s="8" t="s">
        <v>108</v>
      </c>
      <c r="I529" s="8">
        <f t="shared" si="8"/>
        <v>1</v>
      </c>
    </row>
    <row r="530" spans="1:9" hidden="1" x14ac:dyDescent="0.25">
      <c r="A530" t="s">
        <v>88</v>
      </c>
      <c r="B530">
        <v>21204131736</v>
      </c>
      <c r="D530">
        <v>212041317</v>
      </c>
      <c r="E530" t="s">
        <v>89</v>
      </c>
      <c r="F530" s="7">
        <v>294</v>
      </c>
      <c r="G530" s="7">
        <v>322</v>
      </c>
      <c r="H530" s="8" t="s">
        <v>108</v>
      </c>
      <c r="I530" s="8">
        <f t="shared" si="8"/>
        <v>1</v>
      </c>
    </row>
    <row r="531" spans="1:9" hidden="1" x14ac:dyDescent="0.25">
      <c r="A531" t="s">
        <v>88</v>
      </c>
      <c r="B531">
        <v>21204131737</v>
      </c>
      <c r="D531">
        <v>212041317</v>
      </c>
      <c r="E531" t="s">
        <v>89</v>
      </c>
      <c r="F531" s="7">
        <v>242</v>
      </c>
      <c r="G531" s="7">
        <v>265</v>
      </c>
      <c r="H531" s="8" t="s">
        <v>108</v>
      </c>
      <c r="I531" s="8">
        <f t="shared" si="8"/>
        <v>1</v>
      </c>
    </row>
    <row r="532" spans="1:9" hidden="1" x14ac:dyDescent="0.25">
      <c r="A532" t="s">
        <v>88</v>
      </c>
      <c r="B532">
        <v>21204131738</v>
      </c>
      <c r="D532">
        <v>212041317</v>
      </c>
      <c r="E532" t="s">
        <v>89</v>
      </c>
      <c r="F532" s="7">
        <v>184</v>
      </c>
      <c r="G532" s="7">
        <v>202</v>
      </c>
      <c r="H532" s="8" t="s">
        <v>108</v>
      </c>
      <c r="I532" s="8">
        <f t="shared" si="8"/>
        <v>1</v>
      </c>
    </row>
    <row r="533" spans="1:9" hidden="1" x14ac:dyDescent="0.25">
      <c r="A533" t="s">
        <v>88</v>
      </c>
      <c r="B533">
        <v>21204131739</v>
      </c>
      <c r="D533">
        <v>212041317</v>
      </c>
      <c r="E533" t="s">
        <v>89</v>
      </c>
      <c r="F533" s="7">
        <v>190</v>
      </c>
      <c r="G533" s="7">
        <v>208</v>
      </c>
      <c r="H533" s="8" t="s">
        <v>108</v>
      </c>
      <c r="I533" s="8">
        <f t="shared" si="8"/>
        <v>1</v>
      </c>
    </row>
    <row r="534" spans="1:9" hidden="1" x14ac:dyDescent="0.25">
      <c r="A534" t="s">
        <v>88</v>
      </c>
      <c r="B534">
        <v>21204131740</v>
      </c>
      <c r="D534">
        <v>212041317</v>
      </c>
      <c r="E534" t="s">
        <v>89</v>
      </c>
      <c r="F534" s="7">
        <v>313</v>
      </c>
      <c r="G534" s="7">
        <v>343</v>
      </c>
      <c r="H534" s="8" t="s">
        <v>108</v>
      </c>
      <c r="I534" s="8">
        <f t="shared" si="8"/>
        <v>1</v>
      </c>
    </row>
    <row r="535" spans="1:9" hidden="1" x14ac:dyDescent="0.25">
      <c r="A535" t="s">
        <v>88</v>
      </c>
      <c r="B535">
        <v>21204131741</v>
      </c>
      <c r="D535">
        <v>212041317</v>
      </c>
      <c r="E535" t="s">
        <v>89</v>
      </c>
      <c r="F535" s="7">
        <v>361</v>
      </c>
      <c r="G535" s="7">
        <v>396</v>
      </c>
      <c r="H535" s="8" t="s">
        <v>108</v>
      </c>
      <c r="I535" s="8">
        <f t="shared" si="8"/>
        <v>1</v>
      </c>
    </row>
    <row r="536" spans="1:9" hidden="1" x14ac:dyDescent="0.25">
      <c r="A536" t="s">
        <v>88</v>
      </c>
      <c r="B536">
        <v>21204131742</v>
      </c>
      <c r="D536">
        <v>212041317</v>
      </c>
      <c r="E536" t="s">
        <v>89</v>
      </c>
      <c r="F536" s="7">
        <v>208</v>
      </c>
      <c r="G536" s="7">
        <v>228</v>
      </c>
      <c r="H536" s="8" t="s">
        <v>108</v>
      </c>
      <c r="I536" s="8">
        <f t="shared" si="8"/>
        <v>1</v>
      </c>
    </row>
    <row r="537" spans="1:9" hidden="1" x14ac:dyDescent="0.25">
      <c r="A537" t="s">
        <v>88</v>
      </c>
      <c r="B537">
        <v>21204131743</v>
      </c>
      <c r="D537">
        <v>212041317</v>
      </c>
      <c r="E537" t="s">
        <v>89</v>
      </c>
      <c r="F537" s="7">
        <v>314</v>
      </c>
      <c r="G537" s="7">
        <v>344</v>
      </c>
      <c r="H537" s="8" t="s">
        <v>108</v>
      </c>
      <c r="I537" s="8">
        <f t="shared" si="8"/>
        <v>1</v>
      </c>
    </row>
    <row r="538" spans="1:9" hidden="1" x14ac:dyDescent="0.25">
      <c r="A538" t="s">
        <v>88</v>
      </c>
      <c r="B538">
        <v>21204131744</v>
      </c>
      <c r="D538">
        <v>212041317</v>
      </c>
      <c r="E538" t="s">
        <v>89</v>
      </c>
      <c r="F538" s="7">
        <v>1</v>
      </c>
      <c r="G538" s="7">
        <v>1</v>
      </c>
      <c r="H538" s="8" t="s">
        <v>108</v>
      </c>
      <c r="I538" s="8">
        <f t="shared" si="8"/>
        <v>1</v>
      </c>
    </row>
    <row r="539" spans="1:9" hidden="1" x14ac:dyDescent="0.25">
      <c r="A539" t="s">
        <v>88</v>
      </c>
      <c r="B539">
        <v>21204131745</v>
      </c>
      <c r="D539">
        <v>212041317</v>
      </c>
      <c r="E539" t="s">
        <v>89</v>
      </c>
      <c r="F539">
        <v>250</v>
      </c>
      <c r="G539">
        <v>274</v>
      </c>
      <c r="H539" t="s">
        <v>87</v>
      </c>
      <c r="I539" s="8">
        <f t="shared" si="8"/>
        <v>1</v>
      </c>
    </row>
    <row r="540" spans="1:9" hidden="1" x14ac:dyDescent="0.25">
      <c r="A540" t="s">
        <v>88</v>
      </c>
      <c r="B540">
        <v>21204131746</v>
      </c>
      <c r="D540">
        <v>212041317</v>
      </c>
      <c r="E540" t="s">
        <v>89</v>
      </c>
      <c r="F540">
        <v>306</v>
      </c>
      <c r="G540">
        <v>336</v>
      </c>
      <c r="H540" t="s">
        <v>87</v>
      </c>
      <c r="I540" s="8">
        <f t="shared" si="8"/>
        <v>1</v>
      </c>
    </row>
    <row r="541" spans="1:9" hidden="1" x14ac:dyDescent="0.25">
      <c r="A541" t="s">
        <v>88</v>
      </c>
      <c r="B541">
        <v>21204131747</v>
      </c>
      <c r="D541">
        <v>212041317</v>
      </c>
      <c r="E541" t="s">
        <v>89</v>
      </c>
      <c r="F541">
        <v>353</v>
      </c>
      <c r="G541">
        <v>387</v>
      </c>
      <c r="H541" t="s">
        <v>87</v>
      </c>
      <c r="I541" s="8">
        <f t="shared" si="8"/>
        <v>1</v>
      </c>
    </row>
    <row r="542" spans="1:9" hidden="1" x14ac:dyDescent="0.25">
      <c r="A542" t="s">
        <v>88</v>
      </c>
      <c r="B542">
        <v>21204131748</v>
      </c>
      <c r="D542">
        <v>212041317</v>
      </c>
      <c r="E542" t="s">
        <v>89</v>
      </c>
      <c r="F542">
        <v>248</v>
      </c>
      <c r="G542">
        <v>272</v>
      </c>
      <c r="H542" t="s">
        <v>87</v>
      </c>
      <c r="I542" s="8">
        <f t="shared" si="8"/>
        <v>1</v>
      </c>
    </row>
    <row r="543" spans="1:9" hidden="1" x14ac:dyDescent="0.25">
      <c r="A543" t="s">
        <v>88</v>
      </c>
      <c r="B543">
        <v>21204131749</v>
      </c>
      <c r="D543">
        <v>212041317</v>
      </c>
      <c r="E543" t="s">
        <v>89</v>
      </c>
      <c r="F543" s="7">
        <v>171</v>
      </c>
      <c r="G543" s="7">
        <v>188</v>
      </c>
      <c r="H543" s="8" t="s">
        <v>108</v>
      </c>
      <c r="I543" s="8">
        <f t="shared" si="8"/>
        <v>1</v>
      </c>
    </row>
    <row r="544" spans="1:9" hidden="1" x14ac:dyDescent="0.25">
      <c r="A544" t="s">
        <v>88</v>
      </c>
      <c r="B544">
        <v>21204131750</v>
      </c>
      <c r="D544">
        <v>212041317</v>
      </c>
      <c r="E544" t="s">
        <v>89</v>
      </c>
      <c r="F544" s="7">
        <v>417</v>
      </c>
      <c r="G544" s="7">
        <v>457</v>
      </c>
      <c r="H544" s="8" t="s">
        <v>108</v>
      </c>
      <c r="I544" s="8">
        <f t="shared" si="8"/>
        <v>1</v>
      </c>
    </row>
    <row r="545" spans="1:9" hidden="1" x14ac:dyDescent="0.25">
      <c r="A545" t="s">
        <v>88</v>
      </c>
      <c r="B545">
        <v>21204131751</v>
      </c>
      <c r="D545">
        <v>212041317</v>
      </c>
      <c r="E545" t="s">
        <v>89</v>
      </c>
      <c r="F545" s="7">
        <v>297</v>
      </c>
      <c r="G545" s="7">
        <v>326</v>
      </c>
      <c r="H545" s="8" t="s">
        <v>108</v>
      </c>
      <c r="I545" s="8">
        <f t="shared" si="8"/>
        <v>1</v>
      </c>
    </row>
    <row r="546" spans="1:9" hidden="1" x14ac:dyDescent="0.25">
      <c r="A546" t="s">
        <v>88</v>
      </c>
      <c r="B546">
        <v>21204145901</v>
      </c>
      <c r="D546">
        <v>212041459</v>
      </c>
      <c r="E546" t="s">
        <v>91</v>
      </c>
      <c r="F546" s="7">
        <v>406</v>
      </c>
      <c r="G546" s="7">
        <v>445</v>
      </c>
      <c r="H546" t="s">
        <v>108</v>
      </c>
      <c r="I546" s="8">
        <f t="shared" si="8"/>
        <v>1</v>
      </c>
    </row>
    <row r="547" spans="1:9" hidden="1" x14ac:dyDescent="0.25">
      <c r="A547" t="s">
        <v>88</v>
      </c>
      <c r="B547">
        <v>21204145902</v>
      </c>
      <c r="D547">
        <v>212041459</v>
      </c>
      <c r="E547" t="s">
        <v>91</v>
      </c>
      <c r="F547" s="7">
        <v>190</v>
      </c>
      <c r="G547" s="7">
        <v>208</v>
      </c>
      <c r="H547" t="s">
        <v>108</v>
      </c>
      <c r="I547" s="8">
        <f t="shared" si="8"/>
        <v>1</v>
      </c>
    </row>
    <row r="548" spans="1:9" hidden="1" x14ac:dyDescent="0.25">
      <c r="A548" t="s">
        <v>88</v>
      </c>
      <c r="B548">
        <v>21204145903</v>
      </c>
      <c r="D548">
        <v>212041459</v>
      </c>
      <c r="E548" t="s">
        <v>91</v>
      </c>
      <c r="F548" s="7">
        <v>287</v>
      </c>
      <c r="G548" s="7">
        <v>315</v>
      </c>
      <c r="H548" t="s">
        <v>108</v>
      </c>
      <c r="I548" s="8">
        <f t="shared" si="8"/>
        <v>1</v>
      </c>
    </row>
    <row r="549" spans="1:9" hidden="1" x14ac:dyDescent="0.25">
      <c r="A549" t="s">
        <v>88</v>
      </c>
      <c r="B549">
        <v>21204145904</v>
      </c>
      <c r="D549">
        <v>212041459</v>
      </c>
      <c r="E549" t="s">
        <v>91</v>
      </c>
      <c r="F549" s="7">
        <v>219</v>
      </c>
      <c r="G549" s="7">
        <v>240</v>
      </c>
      <c r="H549" t="s">
        <v>108</v>
      </c>
      <c r="I549" s="8">
        <f t="shared" si="8"/>
        <v>1</v>
      </c>
    </row>
    <row r="550" spans="1:9" hidden="1" x14ac:dyDescent="0.25">
      <c r="A550" t="s">
        <v>88</v>
      </c>
      <c r="B550">
        <v>21204145905</v>
      </c>
      <c r="D550">
        <v>212041459</v>
      </c>
      <c r="E550" t="s">
        <v>91</v>
      </c>
      <c r="F550" s="7">
        <v>363</v>
      </c>
      <c r="G550" s="7">
        <v>398</v>
      </c>
      <c r="H550" t="s">
        <v>108</v>
      </c>
      <c r="I550" s="8">
        <f t="shared" si="8"/>
        <v>1</v>
      </c>
    </row>
    <row r="551" spans="1:9" hidden="1" x14ac:dyDescent="0.25">
      <c r="A551" t="s">
        <v>88</v>
      </c>
      <c r="B551">
        <v>21204145906</v>
      </c>
      <c r="D551">
        <v>212041459</v>
      </c>
      <c r="E551" t="s">
        <v>91</v>
      </c>
      <c r="F551" s="7">
        <v>339</v>
      </c>
      <c r="G551" s="7">
        <v>372</v>
      </c>
      <c r="H551" t="s">
        <v>108</v>
      </c>
      <c r="I551" s="8">
        <f t="shared" si="8"/>
        <v>1</v>
      </c>
    </row>
    <row r="552" spans="1:9" hidden="1" x14ac:dyDescent="0.25">
      <c r="A552" t="s">
        <v>88</v>
      </c>
      <c r="B552">
        <v>21204145907</v>
      </c>
      <c r="D552">
        <v>212041459</v>
      </c>
      <c r="E552" t="s">
        <v>91</v>
      </c>
      <c r="F552" s="7">
        <v>307</v>
      </c>
      <c r="G552" s="7">
        <v>337</v>
      </c>
      <c r="H552" t="s">
        <v>108</v>
      </c>
      <c r="I552" s="8">
        <f t="shared" si="8"/>
        <v>1</v>
      </c>
    </row>
    <row r="553" spans="1:9" hidden="1" x14ac:dyDescent="0.25">
      <c r="A553" t="s">
        <v>88</v>
      </c>
      <c r="B553">
        <v>21204145908</v>
      </c>
      <c r="D553">
        <v>212041459</v>
      </c>
      <c r="E553" t="s">
        <v>91</v>
      </c>
      <c r="F553" s="7">
        <v>355</v>
      </c>
      <c r="G553" s="7">
        <v>389</v>
      </c>
      <c r="H553" t="s">
        <v>108</v>
      </c>
      <c r="I553" s="8">
        <f t="shared" si="8"/>
        <v>1</v>
      </c>
    </row>
    <row r="554" spans="1:9" hidden="1" x14ac:dyDescent="0.25">
      <c r="A554" t="s">
        <v>88</v>
      </c>
      <c r="B554">
        <v>21204145909</v>
      </c>
      <c r="D554">
        <v>212041459</v>
      </c>
      <c r="E554" t="s">
        <v>91</v>
      </c>
      <c r="F554">
        <v>355</v>
      </c>
      <c r="G554">
        <v>389</v>
      </c>
      <c r="H554" t="s">
        <v>87</v>
      </c>
      <c r="I554" s="8">
        <f t="shared" si="8"/>
        <v>1</v>
      </c>
    </row>
    <row r="555" spans="1:9" hidden="1" x14ac:dyDescent="0.25">
      <c r="A555" t="s">
        <v>88</v>
      </c>
      <c r="B555">
        <v>21204145910</v>
      </c>
      <c r="D555">
        <v>212041459</v>
      </c>
      <c r="E555" t="s">
        <v>91</v>
      </c>
      <c r="F555" s="7">
        <v>217</v>
      </c>
      <c r="G555" s="7">
        <v>238</v>
      </c>
      <c r="H555" t="s">
        <v>108</v>
      </c>
      <c r="I555" s="8">
        <f t="shared" si="8"/>
        <v>1</v>
      </c>
    </row>
    <row r="556" spans="1:9" hidden="1" x14ac:dyDescent="0.25">
      <c r="A556" t="s">
        <v>88</v>
      </c>
      <c r="B556">
        <v>21204145911</v>
      </c>
      <c r="D556">
        <v>212041459</v>
      </c>
      <c r="E556" t="s">
        <v>91</v>
      </c>
      <c r="F556" s="7">
        <v>419</v>
      </c>
      <c r="G556" s="7">
        <v>460</v>
      </c>
      <c r="H556" t="s">
        <v>108</v>
      </c>
      <c r="I556" s="8">
        <f t="shared" si="8"/>
        <v>1</v>
      </c>
    </row>
    <row r="557" spans="1:9" hidden="1" x14ac:dyDescent="0.25">
      <c r="A557" t="s">
        <v>88</v>
      </c>
      <c r="B557">
        <v>21204145912</v>
      </c>
      <c r="D557">
        <v>212041459</v>
      </c>
      <c r="E557" t="s">
        <v>91</v>
      </c>
      <c r="F557">
        <v>383</v>
      </c>
      <c r="G557">
        <v>420</v>
      </c>
      <c r="H557" t="s">
        <v>87</v>
      </c>
      <c r="I557" s="8">
        <f t="shared" si="8"/>
        <v>1</v>
      </c>
    </row>
    <row r="558" spans="1:9" hidden="1" x14ac:dyDescent="0.25">
      <c r="A558" t="s">
        <v>88</v>
      </c>
      <c r="B558">
        <v>21204145913</v>
      </c>
      <c r="D558">
        <v>212041459</v>
      </c>
      <c r="E558" t="s">
        <v>91</v>
      </c>
      <c r="F558">
        <v>159</v>
      </c>
      <c r="G558">
        <v>174</v>
      </c>
      <c r="H558" t="s">
        <v>87</v>
      </c>
      <c r="I558" s="8">
        <f t="shared" si="8"/>
        <v>1</v>
      </c>
    </row>
    <row r="559" spans="1:9" hidden="1" x14ac:dyDescent="0.25">
      <c r="A559" t="s">
        <v>88</v>
      </c>
      <c r="B559">
        <v>21204145914</v>
      </c>
      <c r="D559">
        <v>212041459</v>
      </c>
      <c r="E559" t="s">
        <v>91</v>
      </c>
      <c r="F559" s="7">
        <v>241</v>
      </c>
      <c r="G559" s="7">
        <v>264</v>
      </c>
      <c r="H559" t="s">
        <v>108</v>
      </c>
      <c r="I559" s="8">
        <f t="shared" si="8"/>
        <v>1</v>
      </c>
    </row>
    <row r="560" spans="1:9" hidden="1" x14ac:dyDescent="0.25">
      <c r="A560" t="s">
        <v>88</v>
      </c>
      <c r="B560">
        <v>21204145915</v>
      </c>
      <c r="D560">
        <v>212041459</v>
      </c>
      <c r="E560" t="s">
        <v>91</v>
      </c>
      <c r="F560" s="7">
        <v>303</v>
      </c>
      <c r="G560" s="7">
        <v>332</v>
      </c>
      <c r="H560" t="s">
        <v>108</v>
      </c>
      <c r="I560" s="8">
        <f t="shared" si="8"/>
        <v>1</v>
      </c>
    </row>
    <row r="561" spans="1:9" hidden="1" x14ac:dyDescent="0.25">
      <c r="A561" t="s">
        <v>88</v>
      </c>
      <c r="B561">
        <v>21204145916</v>
      </c>
      <c r="D561">
        <v>212041459</v>
      </c>
      <c r="E561" t="s">
        <v>91</v>
      </c>
      <c r="F561" s="7">
        <v>155</v>
      </c>
      <c r="G561" s="7">
        <v>170</v>
      </c>
      <c r="H561" t="s">
        <v>108</v>
      </c>
      <c r="I561" s="8">
        <f t="shared" si="8"/>
        <v>1</v>
      </c>
    </row>
    <row r="562" spans="1:9" hidden="1" x14ac:dyDescent="0.25">
      <c r="A562" t="s">
        <v>88</v>
      </c>
      <c r="B562">
        <v>21204145917</v>
      </c>
      <c r="D562">
        <v>212041459</v>
      </c>
      <c r="E562" t="s">
        <v>91</v>
      </c>
      <c r="F562" s="7">
        <v>341</v>
      </c>
      <c r="G562" s="7">
        <v>374</v>
      </c>
      <c r="H562" t="s">
        <v>108</v>
      </c>
      <c r="I562" s="8">
        <f t="shared" si="8"/>
        <v>1</v>
      </c>
    </row>
    <row r="563" spans="1:9" hidden="1" x14ac:dyDescent="0.25">
      <c r="A563" t="s">
        <v>88</v>
      </c>
      <c r="B563">
        <v>21204145918</v>
      </c>
      <c r="D563">
        <v>212041459</v>
      </c>
      <c r="E563" t="s">
        <v>91</v>
      </c>
      <c r="F563" s="7">
        <v>300</v>
      </c>
      <c r="G563" s="7">
        <v>329</v>
      </c>
      <c r="H563" t="s">
        <v>108</v>
      </c>
      <c r="I563" s="8">
        <f t="shared" si="8"/>
        <v>1</v>
      </c>
    </row>
    <row r="564" spans="1:9" hidden="1" x14ac:dyDescent="0.25">
      <c r="A564" t="s">
        <v>88</v>
      </c>
      <c r="B564">
        <v>21204145919</v>
      </c>
      <c r="D564">
        <v>212041459</v>
      </c>
      <c r="E564" t="s">
        <v>91</v>
      </c>
      <c r="F564" s="7">
        <v>296</v>
      </c>
      <c r="G564" s="7">
        <v>325</v>
      </c>
      <c r="H564" t="s">
        <v>108</v>
      </c>
      <c r="I564" s="8">
        <f t="shared" si="8"/>
        <v>1</v>
      </c>
    </row>
    <row r="565" spans="1:9" hidden="1" x14ac:dyDescent="0.25">
      <c r="A565" t="s">
        <v>88</v>
      </c>
      <c r="B565">
        <v>21204145920</v>
      </c>
      <c r="D565">
        <v>212041459</v>
      </c>
      <c r="E565" t="s">
        <v>91</v>
      </c>
      <c r="F565">
        <v>392</v>
      </c>
      <c r="G565">
        <v>430</v>
      </c>
      <c r="H565" t="s">
        <v>87</v>
      </c>
      <c r="I565" s="8">
        <f t="shared" si="8"/>
        <v>1</v>
      </c>
    </row>
    <row r="566" spans="1:9" hidden="1" x14ac:dyDescent="0.25">
      <c r="A566" t="s">
        <v>88</v>
      </c>
      <c r="B566">
        <v>21204145921</v>
      </c>
      <c r="D566">
        <v>212041459</v>
      </c>
      <c r="E566" t="s">
        <v>91</v>
      </c>
      <c r="F566">
        <v>147</v>
      </c>
      <c r="G566">
        <v>161</v>
      </c>
      <c r="H566" t="s">
        <v>87</v>
      </c>
      <c r="I566" s="8">
        <f t="shared" si="8"/>
        <v>1</v>
      </c>
    </row>
    <row r="567" spans="1:9" hidden="1" x14ac:dyDescent="0.25">
      <c r="A567" t="s">
        <v>88</v>
      </c>
      <c r="B567">
        <v>21204145922</v>
      </c>
      <c r="D567">
        <v>212041459</v>
      </c>
      <c r="E567" t="s">
        <v>91</v>
      </c>
      <c r="F567" s="7">
        <v>262</v>
      </c>
      <c r="G567" s="7">
        <v>287</v>
      </c>
      <c r="H567" t="s">
        <v>108</v>
      </c>
      <c r="I567" s="8">
        <f t="shared" si="8"/>
        <v>1</v>
      </c>
    </row>
    <row r="568" spans="1:9" hidden="1" x14ac:dyDescent="0.25">
      <c r="A568" t="s">
        <v>88</v>
      </c>
      <c r="B568">
        <v>21204145923</v>
      </c>
      <c r="D568">
        <v>212041459</v>
      </c>
      <c r="E568" t="s">
        <v>91</v>
      </c>
      <c r="F568" s="7">
        <v>403</v>
      </c>
      <c r="G568" s="7">
        <v>442</v>
      </c>
      <c r="H568" t="s">
        <v>108</v>
      </c>
      <c r="I568" s="8">
        <f t="shared" si="8"/>
        <v>1</v>
      </c>
    </row>
    <row r="569" spans="1:9" hidden="1" x14ac:dyDescent="0.25">
      <c r="A569" t="s">
        <v>153</v>
      </c>
      <c r="B569">
        <v>21204156401</v>
      </c>
      <c r="C569">
        <v>2156401</v>
      </c>
      <c r="D569">
        <v>212041564</v>
      </c>
      <c r="E569" t="s">
        <v>154</v>
      </c>
      <c r="F569" s="7">
        <v>273</v>
      </c>
      <c r="G569" s="7">
        <v>299</v>
      </c>
      <c r="H569" t="s">
        <v>96</v>
      </c>
      <c r="I569" s="8">
        <f t="shared" si="8"/>
        <v>1</v>
      </c>
    </row>
    <row r="570" spans="1:9" hidden="1" x14ac:dyDescent="0.25">
      <c r="A570" t="s">
        <v>153</v>
      </c>
      <c r="B570">
        <v>21204156402</v>
      </c>
      <c r="C570">
        <v>2156402</v>
      </c>
      <c r="D570">
        <v>212041564</v>
      </c>
      <c r="E570" t="s">
        <v>154</v>
      </c>
      <c r="F570" s="7">
        <v>271</v>
      </c>
      <c r="G570" s="7">
        <v>297</v>
      </c>
      <c r="H570" t="s">
        <v>96</v>
      </c>
      <c r="I570" s="8">
        <f t="shared" si="8"/>
        <v>1</v>
      </c>
    </row>
    <row r="571" spans="1:9" hidden="1" x14ac:dyDescent="0.25">
      <c r="A571" t="s">
        <v>153</v>
      </c>
      <c r="B571">
        <v>21204156403</v>
      </c>
      <c r="C571">
        <v>2156403</v>
      </c>
      <c r="D571">
        <v>212041564</v>
      </c>
      <c r="E571" t="s">
        <v>154</v>
      </c>
      <c r="F571" s="7">
        <v>210</v>
      </c>
      <c r="G571" s="7">
        <v>230</v>
      </c>
      <c r="H571" t="s">
        <v>96</v>
      </c>
      <c r="I571" s="8">
        <f t="shared" si="8"/>
        <v>1</v>
      </c>
    </row>
    <row r="572" spans="1:9" hidden="1" x14ac:dyDescent="0.25">
      <c r="A572" t="s">
        <v>153</v>
      </c>
      <c r="B572">
        <v>21204156404</v>
      </c>
      <c r="C572">
        <v>2156404</v>
      </c>
      <c r="D572">
        <v>212041564</v>
      </c>
      <c r="E572" t="s">
        <v>154</v>
      </c>
      <c r="F572" s="7">
        <v>180</v>
      </c>
      <c r="G572" s="7">
        <v>197</v>
      </c>
      <c r="H572" t="s">
        <v>96</v>
      </c>
      <c r="I572" s="8">
        <f t="shared" si="8"/>
        <v>1</v>
      </c>
    </row>
    <row r="573" spans="1:9" hidden="1" x14ac:dyDescent="0.25">
      <c r="A573" t="s">
        <v>153</v>
      </c>
      <c r="B573">
        <v>21204156406</v>
      </c>
      <c r="C573">
        <v>2156406</v>
      </c>
      <c r="D573">
        <v>212041564</v>
      </c>
      <c r="E573" t="s">
        <v>154</v>
      </c>
      <c r="F573" s="7">
        <v>228</v>
      </c>
      <c r="G573" s="7">
        <v>250</v>
      </c>
      <c r="H573" t="s">
        <v>96</v>
      </c>
      <c r="I573" s="8">
        <f t="shared" si="8"/>
        <v>1</v>
      </c>
    </row>
    <row r="574" spans="1:9" hidden="1" x14ac:dyDescent="0.25">
      <c r="A574" t="s">
        <v>153</v>
      </c>
      <c r="B574">
        <v>21204156407</v>
      </c>
      <c r="C574">
        <v>2156407</v>
      </c>
      <c r="D574">
        <v>212041564</v>
      </c>
      <c r="E574" t="s">
        <v>154</v>
      </c>
      <c r="F574" s="7">
        <v>172</v>
      </c>
      <c r="G574" s="7">
        <v>189</v>
      </c>
      <c r="H574" t="s">
        <v>96</v>
      </c>
      <c r="I574" s="8">
        <f t="shared" si="8"/>
        <v>1</v>
      </c>
    </row>
    <row r="575" spans="1:9" hidden="1" x14ac:dyDescent="0.25">
      <c r="A575" t="s">
        <v>153</v>
      </c>
      <c r="B575">
        <v>21204156408</v>
      </c>
      <c r="C575">
        <v>2156408</v>
      </c>
      <c r="D575">
        <v>212041564</v>
      </c>
      <c r="E575" t="s">
        <v>154</v>
      </c>
      <c r="F575" s="7">
        <v>292</v>
      </c>
      <c r="G575" s="7">
        <v>320</v>
      </c>
      <c r="H575" t="s">
        <v>96</v>
      </c>
      <c r="I575" s="8">
        <f t="shared" si="8"/>
        <v>1</v>
      </c>
    </row>
    <row r="576" spans="1:9" hidden="1" x14ac:dyDescent="0.25">
      <c r="A576" t="s">
        <v>153</v>
      </c>
      <c r="B576">
        <v>21204156409</v>
      </c>
      <c r="C576">
        <v>2156409</v>
      </c>
      <c r="D576">
        <v>212041564</v>
      </c>
      <c r="E576" t="s">
        <v>154</v>
      </c>
      <c r="F576" s="7">
        <v>70</v>
      </c>
      <c r="G576" s="7">
        <v>77</v>
      </c>
      <c r="H576" t="s">
        <v>96</v>
      </c>
      <c r="I576" s="8">
        <f t="shared" si="8"/>
        <v>1</v>
      </c>
    </row>
    <row r="577" spans="1:9" hidden="1" x14ac:dyDescent="0.25">
      <c r="A577" t="s">
        <v>153</v>
      </c>
      <c r="B577">
        <v>21204156410</v>
      </c>
      <c r="C577">
        <v>2156410</v>
      </c>
      <c r="D577">
        <v>212041564</v>
      </c>
      <c r="E577" t="s">
        <v>154</v>
      </c>
      <c r="F577" s="7">
        <v>263</v>
      </c>
      <c r="G577" s="7">
        <v>288</v>
      </c>
      <c r="H577" t="s">
        <v>96</v>
      </c>
      <c r="I577" s="8">
        <f t="shared" si="8"/>
        <v>1</v>
      </c>
    </row>
    <row r="578" spans="1:9" hidden="1" x14ac:dyDescent="0.25">
      <c r="A578" t="s">
        <v>153</v>
      </c>
      <c r="B578">
        <v>21204156412</v>
      </c>
      <c r="C578">
        <v>2156412</v>
      </c>
      <c r="D578">
        <v>212041564</v>
      </c>
      <c r="E578" t="s">
        <v>154</v>
      </c>
      <c r="F578" s="7">
        <v>320</v>
      </c>
      <c r="G578" s="7">
        <v>351</v>
      </c>
      <c r="H578" t="s">
        <v>96</v>
      </c>
      <c r="I578" s="8">
        <f t="shared" si="8"/>
        <v>1</v>
      </c>
    </row>
    <row r="579" spans="1:9" hidden="1" x14ac:dyDescent="0.25">
      <c r="A579" t="s">
        <v>153</v>
      </c>
      <c r="B579">
        <v>21204156413</v>
      </c>
      <c r="C579">
        <v>2156413</v>
      </c>
      <c r="D579">
        <v>212041564</v>
      </c>
      <c r="E579" t="s">
        <v>154</v>
      </c>
      <c r="F579" s="7">
        <v>164</v>
      </c>
      <c r="G579" s="7">
        <v>180</v>
      </c>
      <c r="H579" t="s">
        <v>96</v>
      </c>
      <c r="I579" s="8">
        <f t="shared" ref="I579:I642" si="9">COUNTIF($B$2:$B$15477,B579)</f>
        <v>1</v>
      </c>
    </row>
    <row r="580" spans="1:9" hidden="1" x14ac:dyDescent="0.25">
      <c r="A580" t="s">
        <v>153</v>
      </c>
      <c r="B580">
        <v>21204156414</v>
      </c>
      <c r="C580">
        <v>2156414</v>
      </c>
      <c r="D580">
        <v>212041564</v>
      </c>
      <c r="E580" t="s">
        <v>154</v>
      </c>
      <c r="F580" s="7">
        <v>290</v>
      </c>
      <c r="G580" s="7">
        <v>318</v>
      </c>
      <c r="H580" t="s">
        <v>96</v>
      </c>
      <c r="I580" s="8">
        <f t="shared" si="9"/>
        <v>1</v>
      </c>
    </row>
    <row r="581" spans="1:9" hidden="1" x14ac:dyDescent="0.25">
      <c r="A581" t="s">
        <v>153</v>
      </c>
      <c r="B581">
        <v>21204156415</v>
      </c>
      <c r="C581">
        <v>2156415</v>
      </c>
      <c r="D581">
        <v>212041564</v>
      </c>
      <c r="E581" t="s">
        <v>154</v>
      </c>
      <c r="F581" s="7">
        <v>606</v>
      </c>
      <c r="G581" s="7">
        <v>665</v>
      </c>
      <c r="H581" t="s">
        <v>96</v>
      </c>
      <c r="I581" s="8">
        <f t="shared" si="9"/>
        <v>1</v>
      </c>
    </row>
    <row r="582" spans="1:9" hidden="1" x14ac:dyDescent="0.25">
      <c r="A582" t="s">
        <v>153</v>
      </c>
      <c r="B582">
        <v>21204156416</v>
      </c>
      <c r="C582">
        <v>2156416</v>
      </c>
      <c r="D582">
        <v>212041564</v>
      </c>
      <c r="E582" t="s">
        <v>154</v>
      </c>
      <c r="F582" s="7">
        <v>279</v>
      </c>
      <c r="G582" s="7">
        <v>306</v>
      </c>
      <c r="H582" t="s">
        <v>96</v>
      </c>
      <c r="I582" s="8">
        <f t="shared" si="9"/>
        <v>1</v>
      </c>
    </row>
    <row r="583" spans="1:9" hidden="1" x14ac:dyDescent="0.25">
      <c r="A583" t="s">
        <v>153</v>
      </c>
      <c r="B583">
        <v>21204156417</v>
      </c>
      <c r="C583">
        <v>2156417</v>
      </c>
      <c r="D583">
        <v>212041564</v>
      </c>
      <c r="E583" t="s">
        <v>154</v>
      </c>
      <c r="F583" s="7">
        <v>310</v>
      </c>
      <c r="G583" s="7">
        <v>340</v>
      </c>
      <c r="H583" t="s">
        <v>96</v>
      </c>
      <c r="I583" s="8">
        <f t="shared" si="9"/>
        <v>1</v>
      </c>
    </row>
    <row r="584" spans="1:9" hidden="1" x14ac:dyDescent="0.25">
      <c r="A584" t="s">
        <v>153</v>
      </c>
      <c r="B584">
        <v>21204156419</v>
      </c>
      <c r="C584">
        <v>2156419</v>
      </c>
      <c r="D584">
        <v>212041564</v>
      </c>
      <c r="E584" t="s">
        <v>154</v>
      </c>
      <c r="F584" s="7">
        <v>320</v>
      </c>
      <c r="G584" s="7">
        <v>351</v>
      </c>
      <c r="H584" t="s">
        <v>96</v>
      </c>
      <c r="I584" s="8">
        <f t="shared" si="9"/>
        <v>1</v>
      </c>
    </row>
    <row r="585" spans="1:9" hidden="1" x14ac:dyDescent="0.25">
      <c r="A585" t="s">
        <v>153</v>
      </c>
      <c r="B585">
        <v>21204156420</v>
      </c>
      <c r="C585">
        <v>2156420</v>
      </c>
      <c r="D585">
        <v>212041564</v>
      </c>
      <c r="E585" t="s">
        <v>154</v>
      </c>
      <c r="F585" s="7">
        <v>172</v>
      </c>
      <c r="G585" s="7">
        <v>189</v>
      </c>
      <c r="H585" t="s">
        <v>96</v>
      </c>
      <c r="I585" s="8">
        <f t="shared" si="9"/>
        <v>1</v>
      </c>
    </row>
    <row r="586" spans="1:9" hidden="1" x14ac:dyDescent="0.25">
      <c r="A586" t="s">
        <v>123</v>
      </c>
      <c r="B586">
        <v>21205132101</v>
      </c>
      <c r="C586">
        <v>2132101</v>
      </c>
      <c r="D586">
        <v>212051321</v>
      </c>
      <c r="E586" t="s">
        <v>124</v>
      </c>
      <c r="F586" s="7">
        <v>340</v>
      </c>
      <c r="G586" s="7">
        <v>373</v>
      </c>
      <c r="H586" t="s">
        <v>97</v>
      </c>
      <c r="I586" s="8">
        <f t="shared" si="9"/>
        <v>1</v>
      </c>
    </row>
    <row r="587" spans="1:9" hidden="1" x14ac:dyDescent="0.25">
      <c r="A587" t="s">
        <v>123</v>
      </c>
      <c r="B587">
        <v>21205132102</v>
      </c>
      <c r="C587">
        <v>2132102</v>
      </c>
      <c r="D587">
        <v>212051321</v>
      </c>
      <c r="E587" t="s">
        <v>124</v>
      </c>
      <c r="F587" s="7">
        <v>211</v>
      </c>
      <c r="G587" s="7">
        <v>231</v>
      </c>
      <c r="H587" t="s">
        <v>97</v>
      </c>
      <c r="I587" s="8">
        <f t="shared" si="9"/>
        <v>1</v>
      </c>
    </row>
    <row r="588" spans="1:9" hidden="1" x14ac:dyDescent="0.25">
      <c r="A588" t="s">
        <v>123</v>
      </c>
      <c r="B588">
        <v>21205132103</v>
      </c>
      <c r="C588">
        <v>2132103</v>
      </c>
      <c r="D588">
        <v>212051321</v>
      </c>
      <c r="E588" t="s">
        <v>124</v>
      </c>
      <c r="F588" s="7">
        <v>287</v>
      </c>
      <c r="G588" s="7">
        <v>315</v>
      </c>
      <c r="H588" t="s">
        <v>97</v>
      </c>
      <c r="I588" s="8">
        <f t="shared" si="9"/>
        <v>1</v>
      </c>
    </row>
    <row r="589" spans="1:9" hidden="1" x14ac:dyDescent="0.25">
      <c r="A589" t="s">
        <v>123</v>
      </c>
      <c r="B589">
        <v>21205132104</v>
      </c>
      <c r="C589">
        <v>2132104</v>
      </c>
      <c r="D589">
        <v>212051321</v>
      </c>
      <c r="E589" t="s">
        <v>124</v>
      </c>
      <c r="F589" s="7">
        <v>246</v>
      </c>
      <c r="G589" s="7">
        <v>270</v>
      </c>
      <c r="H589" t="s">
        <v>97</v>
      </c>
      <c r="I589" s="8">
        <f t="shared" si="9"/>
        <v>1</v>
      </c>
    </row>
    <row r="590" spans="1:9" hidden="1" x14ac:dyDescent="0.25">
      <c r="A590" t="s">
        <v>123</v>
      </c>
      <c r="B590">
        <v>21205132105</v>
      </c>
      <c r="C590">
        <v>2132105</v>
      </c>
      <c r="D590">
        <v>212051321</v>
      </c>
      <c r="E590" t="s">
        <v>124</v>
      </c>
      <c r="F590" s="7">
        <v>359</v>
      </c>
      <c r="G590" s="7">
        <v>394</v>
      </c>
      <c r="H590" t="s">
        <v>97</v>
      </c>
      <c r="I590" s="8">
        <f t="shared" si="9"/>
        <v>1</v>
      </c>
    </row>
    <row r="591" spans="1:9" hidden="1" x14ac:dyDescent="0.25">
      <c r="A591" t="s">
        <v>123</v>
      </c>
      <c r="B591">
        <v>21205132106</v>
      </c>
      <c r="C591">
        <v>2132106</v>
      </c>
      <c r="D591">
        <v>212051321</v>
      </c>
      <c r="E591" t="s">
        <v>124</v>
      </c>
      <c r="F591" s="7">
        <v>142</v>
      </c>
      <c r="G591" s="7">
        <v>156</v>
      </c>
      <c r="H591" t="s">
        <v>97</v>
      </c>
      <c r="I591" s="8">
        <f t="shared" si="9"/>
        <v>1</v>
      </c>
    </row>
    <row r="592" spans="1:9" hidden="1" x14ac:dyDescent="0.25">
      <c r="A592" t="s">
        <v>123</v>
      </c>
      <c r="B592">
        <v>21205132107</v>
      </c>
      <c r="C592">
        <v>2132107</v>
      </c>
      <c r="D592">
        <v>212051321</v>
      </c>
      <c r="E592" t="s">
        <v>124</v>
      </c>
      <c r="F592" s="7">
        <v>238</v>
      </c>
      <c r="G592" s="7">
        <v>261</v>
      </c>
      <c r="H592" t="s">
        <v>97</v>
      </c>
      <c r="I592" s="8">
        <f t="shared" si="9"/>
        <v>1</v>
      </c>
    </row>
    <row r="593" spans="1:9" hidden="1" x14ac:dyDescent="0.25">
      <c r="A593" t="s">
        <v>123</v>
      </c>
      <c r="B593">
        <v>21205132108</v>
      </c>
      <c r="C593">
        <v>2132108</v>
      </c>
      <c r="D593">
        <v>212051321</v>
      </c>
      <c r="E593" t="s">
        <v>124</v>
      </c>
      <c r="F593" s="7">
        <v>254</v>
      </c>
      <c r="G593" s="7">
        <v>279</v>
      </c>
      <c r="H593" t="s">
        <v>97</v>
      </c>
      <c r="I593" s="8">
        <f t="shared" si="9"/>
        <v>1</v>
      </c>
    </row>
    <row r="594" spans="1:9" hidden="1" x14ac:dyDescent="0.25">
      <c r="A594" t="s">
        <v>123</v>
      </c>
      <c r="B594">
        <v>21205132109</v>
      </c>
      <c r="C594">
        <v>2132109</v>
      </c>
      <c r="D594">
        <v>212051321</v>
      </c>
      <c r="E594" t="s">
        <v>124</v>
      </c>
      <c r="F594" s="7">
        <v>328</v>
      </c>
      <c r="G594" s="7">
        <v>360</v>
      </c>
      <c r="H594" t="s">
        <v>97</v>
      </c>
      <c r="I594" s="8">
        <f t="shared" si="9"/>
        <v>1</v>
      </c>
    </row>
    <row r="595" spans="1:9" hidden="1" x14ac:dyDescent="0.25">
      <c r="A595" t="s">
        <v>123</v>
      </c>
      <c r="B595">
        <v>21205132110</v>
      </c>
      <c r="C595">
        <v>2132110</v>
      </c>
      <c r="D595">
        <v>212051321</v>
      </c>
      <c r="E595" t="s">
        <v>124</v>
      </c>
      <c r="F595" s="7">
        <v>380</v>
      </c>
      <c r="G595" s="7">
        <v>417</v>
      </c>
      <c r="H595" t="s">
        <v>97</v>
      </c>
      <c r="I595" s="8">
        <f t="shared" si="9"/>
        <v>1</v>
      </c>
    </row>
    <row r="596" spans="1:9" hidden="1" x14ac:dyDescent="0.25">
      <c r="A596" t="s">
        <v>123</v>
      </c>
      <c r="B596">
        <v>21205132111</v>
      </c>
      <c r="C596">
        <v>2132111</v>
      </c>
      <c r="D596">
        <v>212051321</v>
      </c>
      <c r="E596" t="s">
        <v>124</v>
      </c>
      <c r="F596" s="7">
        <v>249</v>
      </c>
      <c r="G596" s="7">
        <v>273</v>
      </c>
      <c r="H596" t="s">
        <v>97</v>
      </c>
      <c r="I596" s="8">
        <f t="shared" si="9"/>
        <v>1</v>
      </c>
    </row>
    <row r="597" spans="1:9" hidden="1" x14ac:dyDescent="0.25">
      <c r="A597" t="s">
        <v>123</v>
      </c>
      <c r="B597">
        <v>21205132112</v>
      </c>
      <c r="C597">
        <v>2132112</v>
      </c>
      <c r="D597">
        <v>212051321</v>
      </c>
      <c r="E597" t="s">
        <v>124</v>
      </c>
      <c r="F597" s="7">
        <v>291</v>
      </c>
      <c r="G597" s="7">
        <v>319</v>
      </c>
      <c r="H597" t="s">
        <v>97</v>
      </c>
      <c r="I597" s="8">
        <f t="shared" si="9"/>
        <v>1</v>
      </c>
    </row>
    <row r="598" spans="1:9" hidden="1" x14ac:dyDescent="0.25">
      <c r="A598" t="s">
        <v>123</v>
      </c>
      <c r="B598">
        <v>21205132113</v>
      </c>
      <c r="C598">
        <v>2132113</v>
      </c>
      <c r="D598">
        <v>212051321</v>
      </c>
      <c r="E598" t="s">
        <v>124</v>
      </c>
      <c r="F598" s="7">
        <v>302</v>
      </c>
      <c r="G598" s="7">
        <v>331</v>
      </c>
      <c r="H598" t="s">
        <v>97</v>
      </c>
      <c r="I598" s="8">
        <f t="shared" si="9"/>
        <v>1</v>
      </c>
    </row>
    <row r="599" spans="1:9" hidden="1" x14ac:dyDescent="0.25">
      <c r="A599" t="s">
        <v>123</v>
      </c>
      <c r="B599">
        <v>21205132114</v>
      </c>
      <c r="C599">
        <v>2132114</v>
      </c>
      <c r="D599">
        <v>212051321</v>
      </c>
      <c r="E599" t="s">
        <v>124</v>
      </c>
      <c r="F599" s="7">
        <v>326</v>
      </c>
      <c r="G599" s="7">
        <v>358</v>
      </c>
      <c r="H599" t="s">
        <v>97</v>
      </c>
      <c r="I599" s="8">
        <f t="shared" si="9"/>
        <v>1</v>
      </c>
    </row>
    <row r="600" spans="1:9" hidden="1" x14ac:dyDescent="0.25">
      <c r="A600" t="s">
        <v>123</v>
      </c>
      <c r="B600">
        <v>21205132115</v>
      </c>
      <c r="C600">
        <v>2132115</v>
      </c>
      <c r="D600">
        <v>212051321</v>
      </c>
      <c r="E600" t="s">
        <v>124</v>
      </c>
      <c r="F600" s="7">
        <v>339</v>
      </c>
      <c r="G600" s="7">
        <v>372</v>
      </c>
      <c r="H600" t="s">
        <v>97</v>
      </c>
      <c r="I600" s="8">
        <f t="shared" si="9"/>
        <v>1</v>
      </c>
    </row>
    <row r="601" spans="1:9" hidden="1" x14ac:dyDescent="0.25">
      <c r="A601" t="s">
        <v>123</v>
      </c>
      <c r="B601">
        <v>21205132116</v>
      </c>
      <c r="C601">
        <v>2132116</v>
      </c>
      <c r="D601">
        <v>212051321</v>
      </c>
      <c r="E601" t="s">
        <v>124</v>
      </c>
      <c r="F601" s="7">
        <v>157</v>
      </c>
      <c r="G601" s="7">
        <v>172</v>
      </c>
      <c r="H601" t="s">
        <v>97</v>
      </c>
      <c r="I601" s="8">
        <f t="shared" si="9"/>
        <v>1</v>
      </c>
    </row>
    <row r="602" spans="1:9" hidden="1" x14ac:dyDescent="0.25">
      <c r="A602" t="s">
        <v>123</v>
      </c>
      <c r="B602">
        <v>21205132117</v>
      </c>
      <c r="C602">
        <v>2132117</v>
      </c>
      <c r="D602">
        <v>212051321</v>
      </c>
      <c r="E602" t="s">
        <v>124</v>
      </c>
      <c r="F602" s="7">
        <v>331</v>
      </c>
      <c r="G602" s="7">
        <v>363</v>
      </c>
      <c r="H602" t="s">
        <v>97</v>
      </c>
      <c r="I602" s="8">
        <f t="shared" si="9"/>
        <v>1</v>
      </c>
    </row>
    <row r="603" spans="1:9" hidden="1" x14ac:dyDescent="0.25">
      <c r="A603" t="s">
        <v>123</v>
      </c>
      <c r="B603">
        <v>21205132118</v>
      </c>
      <c r="C603">
        <v>2132118</v>
      </c>
      <c r="D603">
        <v>212051321</v>
      </c>
      <c r="E603" t="s">
        <v>124</v>
      </c>
      <c r="F603" s="7">
        <v>205</v>
      </c>
      <c r="G603" s="7">
        <v>225</v>
      </c>
      <c r="H603" t="s">
        <v>97</v>
      </c>
      <c r="I603" s="8">
        <f t="shared" si="9"/>
        <v>1</v>
      </c>
    </row>
    <row r="604" spans="1:9" hidden="1" x14ac:dyDescent="0.25">
      <c r="A604" t="s">
        <v>123</v>
      </c>
      <c r="B604">
        <v>21205132119</v>
      </c>
      <c r="C604">
        <v>2132119</v>
      </c>
      <c r="D604">
        <v>212051321</v>
      </c>
      <c r="E604" t="s">
        <v>124</v>
      </c>
      <c r="F604" s="7">
        <v>187</v>
      </c>
      <c r="G604" s="7">
        <v>205</v>
      </c>
      <c r="H604" t="s">
        <v>97</v>
      </c>
      <c r="I604" s="8">
        <f t="shared" si="9"/>
        <v>1</v>
      </c>
    </row>
    <row r="605" spans="1:9" hidden="1" x14ac:dyDescent="0.25">
      <c r="A605" t="s">
        <v>123</v>
      </c>
      <c r="B605">
        <v>21205132120</v>
      </c>
      <c r="C605">
        <v>2132120</v>
      </c>
      <c r="D605">
        <v>212051321</v>
      </c>
      <c r="E605" t="s">
        <v>124</v>
      </c>
      <c r="F605" s="7">
        <v>262</v>
      </c>
      <c r="G605" s="7">
        <v>287</v>
      </c>
      <c r="H605" t="s">
        <v>97</v>
      </c>
      <c r="I605" s="8">
        <f t="shared" si="9"/>
        <v>1</v>
      </c>
    </row>
    <row r="606" spans="1:9" hidden="1" x14ac:dyDescent="0.25">
      <c r="A606" t="s">
        <v>123</v>
      </c>
      <c r="B606">
        <v>21205132121</v>
      </c>
      <c r="C606">
        <v>2132121</v>
      </c>
      <c r="D606">
        <v>212051321</v>
      </c>
      <c r="E606" t="s">
        <v>124</v>
      </c>
      <c r="F606" s="7">
        <v>338</v>
      </c>
      <c r="G606" s="7">
        <v>371</v>
      </c>
      <c r="H606" t="s">
        <v>97</v>
      </c>
      <c r="I606" s="8">
        <f t="shared" si="9"/>
        <v>1</v>
      </c>
    </row>
    <row r="607" spans="1:9" hidden="1" x14ac:dyDescent="0.25">
      <c r="A607" t="s">
        <v>123</v>
      </c>
      <c r="B607">
        <v>21205132123</v>
      </c>
      <c r="C607">
        <v>2132123</v>
      </c>
      <c r="D607">
        <v>212051321</v>
      </c>
      <c r="E607" t="s">
        <v>124</v>
      </c>
      <c r="F607" s="7">
        <v>168</v>
      </c>
      <c r="G607" s="7">
        <v>184</v>
      </c>
      <c r="H607" t="s">
        <v>97</v>
      </c>
      <c r="I607" s="8">
        <f t="shared" si="9"/>
        <v>1</v>
      </c>
    </row>
    <row r="608" spans="1:9" hidden="1" x14ac:dyDescent="0.25">
      <c r="A608" t="s">
        <v>123</v>
      </c>
      <c r="B608">
        <v>21205132124</v>
      </c>
      <c r="C608">
        <v>2132124</v>
      </c>
      <c r="D608">
        <v>212051321</v>
      </c>
      <c r="E608" t="s">
        <v>124</v>
      </c>
      <c r="F608" s="7">
        <v>261</v>
      </c>
      <c r="G608" s="7">
        <v>286</v>
      </c>
      <c r="H608" t="s">
        <v>97</v>
      </c>
      <c r="I608" s="8">
        <f t="shared" si="9"/>
        <v>1</v>
      </c>
    </row>
    <row r="609" spans="1:9" hidden="1" x14ac:dyDescent="0.25">
      <c r="A609" t="s">
        <v>123</v>
      </c>
      <c r="B609">
        <v>21205132125</v>
      </c>
      <c r="C609">
        <v>2132125</v>
      </c>
      <c r="D609">
        <v>212051321</v>
      </c>
      <c r="E609" t="s">
        <v>124</v>
      </c>
      <c r="F609" s="7">
        <v>248</v>
      </c>
      <c r="G609" s="7">
        <v>272</v>
      </c>
      <c r="H609" t="s">
        <v>97</v>
      </c>
      <c r="I609" s="8">
        <f t="shared" si="9"/>
        <v>1</v>
      </c>
    </row>
    <row r="610" spans="1:9" hidden="1" x14ac:dyDescent="0.25">
      <c r="A610" t="s">
        <v>123</v>
      </c>
      <c r="B610">
        <v>21205132126</v>
      </c>
      <c r="C610">
        <v>2132126</v>
      </c>
      <c r="D610">
        <v>212051321</v>
      </c>
      <c r="E610" t="s">
        <v>124</v>
      </c>
      <c r="F610" s="7">
        <v>161</v>
      </c>
      <c r="G610" s="7">
        <v>177</v>
      </c>
      <c r="H610" t="s">
        <v>97</v>
      </c>
      <c r="I610" s="8">
        <f t="shared" si="9"/>
        <v>1</v>
      </c>
    </row>
    <row r="611" spans="1:9" hidden="1" x14ac:dyDescent="0.25">
      <c r="A611" t="s">
        <v>123</v>
      </c>
      <c r="B611">
        <v>21205132127</v>
      </c>
      <c r="C611">
        <v>2132127</v>
      </c>
      <c r="D611">
        <v>212051321</v>
      </c>
      <c r="E611" t="s">
        <v>124</v>
      </c>
      <c r="F611" s="7">
        <v>286</v>
      </c>
      <c r="G611" s="7">
        <v>314</v>
      </c>
      <c r="H611" t="s">
        <v>97</v>
      </c>
      <c r="I611" s="8">
        <f t="shared" si="9"/>
        <v>1</v>
      </c>
    </row>
    <row r="612" spans="1:9" hidden="1" x14ac:dyDescent="0.25">
      <c r="A612" t="s">
        <v>123</v>
      </c>
      <c r="B612">
        <v>21205132133</v>
      </c>
      <c r="C612">
        <v>2132133</v>
      </c>
      <c r="D612">
        <v>212051321</v>
      </c>
      <c r="E612" t="s">
        <v>124</v>
      </c>
      <c r="F612" s="7">
        <v>157</v>
      </c>
      <c r="G612" s="7">
        <v>172</v>
      </c>
      <c r="H612" t="s">
        <v>97</v>
      </c>
      <c r="I612" s="8">
        <f t="shared" si="9"/>
        <v>1</v>
      </c>
    </row>
    <row r="613" spans="1:9" hidden="1" x14ac:dyDescent="0.25">
      <c r="A613" t="s">
        <v>123</v>
      </c>
      <c r="B613">
        <v>21205132145</v>
      </c>
      <c r="C613">
        <v>2132145</v>
      </c>
      <c r="D613">
        <v>212051321</v>
      </c>
      <c r="E613" t="s">
        <v>124</v>
      </c>
      <c r="F613" s="7">
        <v>276</v>
      </c>
      <c r="G613" s="7">
        <v>303</v>
      </c>
      <c r="H613" t="s">
        <v>97</v>
      </c>
      <c r="I613" s="8">
        <f t="shared" si="9"/>
        <v>1</v>
      </c>
    </row>
    <row r="614" spans="1:9" hidden="1" x14ac:dyDescent="0.25">
      <c r="A614" t="s">
        <v>123</v>
      </c>
      <c r="B614">
        <v>21205132146</v>
      </c>
      <c r="C614">
        <v>2132146</v>
      </c>
      <c r="D614">
        <v>212051321</v>
      </c>
      <c r="E614" t="s">
        <v>124</v>
      </c>
      <c r="F614" s="7">
        <v>208</v>
      </c>
      <c r="G614" s="7">
        <v>228</v>
      </c>
      <c r="H614" t="s">
        <v>97</v>
      </c>
      <c r="I614" s="8">
        <f t="shared" si="9"/>
        <v>1</v>
      </c>
    </row>
    <row r="615" spans="1:9" hidden="1" x14ac:dyDescent="0.25">
      <c r="A615" t="s">
        <v>123</v>
      </c>
      <c r="B615">
        <v>21205132147</v>
      </c>
      <c r="C615">
        <v>2132147</v>
      </c>
      <c r="D615">
        <v>212051321</v>
      </c>
      <c r="E615" t="s">
        <v>124</v>
      </c>
      <c r="F615" s="7">
        <v>249</v>
      </c>
      <c r="G615" s="7">
        <v>273</v>
      </c>
      <c r="H615" t="s">
        <v>97</v>
      </c>
      <c r="I615" s="8">
        <f t="shared" si="9"/>
        <v>1</v>
      </c>
    </row>
    <row r="616" spans="1:9" hidden="1" x14ac:dyDescent="0.25">
      <c r="A616" t="s">
        <v>123</v>
      </c>
      <c r="B616">
        <v>21205132148</v>
      </c>
      <c r="C616">
        <v>2132148</v>
      </c>
      <c r="D616">
        <v>212051321</v>
      </c>
      <c r="E616" t="s">
        <v>124</v>
      </c>
      <c r="F616" s="7">
        <v>169</v>
      </c>
      <c r="G616" s="7">
        <v>185</v>
      </c>
      <c r="H616" t="s">
        <v>97</v>
      </c>
      <c r="I616" s="8">
        <f t="shared" si="9"/>
        <v>1</v>
      </c>
    </row>
    <row r="617" spans="1:9" hidden="1" x14ac:dyDescent="0.25">
      <c r="A617" t="s">
        <v>123</v>
      </c>
      <c r="B617">
        <v>21205132149</v>
      </c>
      <c r="C617">
        <v>2132149</v>
      </c>
      <c r="D617">
        <v>212051321</v>
      </c>
      <c r="E617" t="s">
        <v>124</v>
      </c>
      <c r="F617" s="7">
        <v>147</v>
      </c>
      <c r="G617" s="7">
        <v>161</v>
      </c>
      <c r="H617" t="s">
        <v>97</v>
      </c>
      <c r="I617" s="8">
        <f t="shared" si="9"/>
        <v>1</v>
      </c>
    </row>
    <row r="618" spans="1:9" hidden="1" x14ac:dyDescent="0.25">
      <c r="A618" t="s">
        <v>123</v>
      </c>
      <c r="B618">
        <v>21205132150</v>
      </c>
      <c r="C618">
        <v>2132150</v>
      </c>
      <c r="D618">
        <v>212051321</v>
      </c>
      <c r="E618" t="s">
        <v>124</v>
      </c>
      <c r="F618" s="7">
        <v>185</v>
      </c>
      <c r="G618" s="7">
        <v>203</v>
      </c>
      <c r="H618" t="s">
        <v>97</v>
      </c>
      <c r="I618" s="8">
        <f t="shared" si="9"/>
        <v>1</v>
      </c>
    </row>
    <row r="619" spans="1:9" hidden="1" x14ac:dyDescent="0.25">
      <c r="A619" t="s">
        <v>123</v>
      </c>
      <c r="B619">
        <v>21205132151</v>
      </c>
      <c r="C619">
        <v>2132151</v>
      </c>
      <c r="D619">
        <v>212051321</v>
      </c>
      <c r="E619" t="s">
        <v>124</v>
      </c>
      <c r="F619" s="7">
        <v>189</v>
      </c>
      <c r="G619" s="7">
        <v>207</v>
      </c>
      <c r="H619" t="s">
        <v>97</v>
      </c>
      <c r="I619" s="8">
        <f t="shared" si="9"/>
        <v>1</v>
      </c>
    </row>
    <row r="620" spans="1:9" hidden="1" x14ac:dyDescent="0.25">
      <c r="A620" t="s">
        <v>123</v>
      </c>
      <c r="B620">
        <v>21205132201</v>
      </c>
      <c r="C620" t="s">
        <v>281</v>
      </c>
      <c r="D620">
        <v>212051322</v>
      </c>
      <c r="E620" t="s">
        <v>126</v>
      </c>
      <c r="F620" s="7">
        <v>315</v>
      </c>
      <c r="G620" s="7">
        <v>346</v>
      </c>
      <c r="H620" t="s">
        <v>97</v>
      </c>
      <c r="I620" s="8">
        <f t="shared" si="9"/>
        <v>1</v>
      </c>
    </row>
    <row r="621" spans="1:9" hidden="1" x14ac:dyDescent="0.25">
      <c r="A621" t="s">
        <v>123</v>
      </c>
      <c r="B621">
        <v>21205132202</v>
      </c>
      <c r="C621" t="s">
        <v>281</v>
      </c>
      <c r="D621">
        <v>212051322</v>
      </c>
      <c r="E621" t="s">
        <v>126</v>
      </c>
      <c r="F621" s="7">
        <v>265</v>
      </c>
      <c r="G621" s="7">
        <v>291</v>
      </c>
      <c r="H621" t="s">
        <v>97</v>
      </c>
      <c r="I621" s="8">
        <f t="shared" si="9"/>
        <v>1</v>
      </c>
    </row>
    <row r="622" spans="1:9" hidden="1" x14ac:dyDescent="0.25">
      <c r="A622" t="s">
        <v>123</v>
      </c>
      <c r="B622">
        <v>21205132203</v>
      </c>
      <c r="C622" t="s">
        <v>281</v>
      </c>
      <c r="D622">
        <v>212051322</v>
      </c>
      <c r="E622" t="s">
        <v>126</v>
      </c>
      <c r="F622" s="7">
        <v>211</v>
      </c>
      <c r="G622" s="7">
        <v>231</v>
      </c>
      <c r="H622" t="s">
        <v>97</v>
      </c>
      <c r="I622" s="8">
        <f t="shared" si="9"/>
        <v>1</v>
      </c>
    </row>
    <row r="623" spans="1:9" hidden="1" x14ac:dyDescent="0.25">
      <c r="A623" t="s">
        <v>123</v>
      </c>
      <c r="B623">
        <v>21205132212</v>
      </c>
      <c r="C623" t="s">
        <v>281</v>
      </c>
      <c r="D623">
        <v>212051322</v>
      </c>
      <c r="E623" t="s">
        <v>126</v>
      </c>
      <c r="F623" s="7">
        <v>254</v>
      </c>
      <c r="G623" s="7">
        <v>279</v>
      </c>
      <c r="H623" t="s">
        <v>97</v>
      </c>
      <c r="I623" s="8">
        <f t="shared" si="9"/>
        <v>1</v>
      </c>
    </row>
    <row r="624" spans="1:9" hidden="1" x14ac:dyDescent="0.25">
      <c r="A624" t="s">
        <v>123</v>
      </c>
      <c r="B624">
        <v>21205132213</v>
      </c>
      <c r="C624" t="s">
        <v>281</v>
      </c>
      <c r="D624">
        <v>212051322</v>
      </c>
      <c r="E624" t="s">
        <v>126</v>
      </c>
      <c r="F624" s="7">
        <v>245</v>
      </c>
      <c r="G624" s="7">
        <v>269</v>
      </c>
      <c r="H624" t="s">
        <v>97</v>
      </c>
      <c r="I624" s="8">
        <f t="shared" si="9"/>
        <v>1</v>
      </c>
    </row>
    <row r="625" spans="1:9" hidden="1" x14ac:dyDescent="0.25">
      <c r="A625" t="s">
        <v>123</v>
      </c>
      <c r="B625">
        <v>21205132215</v>
      </c>
      <c r="C625" t="s">
        <v>281</v>
      </c>
      <c r="D625">
        <v>212051322</v>
      </c>
      <c r="E625" t="s">
        <v>126</v>
      </c>
      <c r="F625" s="7">
        <v>271</v>
      </c>
      <c r="G625" s="7">
        <v>297</v>
      </c>
      <c r="H625" t="s">
        <v>97</v>
      </c>
      <c r="I625" s="8">
        <f t="shared" si="9"/>
        <v>1</v>
      </c>
    </row>
    <row r="626" spans="1:9" hidden="1" x14ac:dyDescent="0.25">
      <c r="A626" t="s">
        <v>123</v>
      </c>
      <c r="B626">
        <v>21205132216</v>
      </c>
      <c r="C626" t="s">
        <v>281</v>
      </c>
      <c r="D626">
        <v>212051322</v>
      </c>
      <c r="E626" t="s">
        <v>126</v>
      </c>
      <c r="F626" s="7">
        <v>145</v>
      </c>
      <c r="G626" s="7">
        <v>159</v>
      </c>
      <c r="H626" t="s">
        <v>97</v>
      </c>
      <c r="I626" s="8">
        <f t="shared" si="9"/>
        <v>1</v>
      </c>
    </row>
    <row r="627" spans="1:9" hidden="1" x14ac:dyDescent="0.25">
      <c r="A627" t="s">
        <v>123</v>
      </c>
      <c r="B627">
        <v>21205132217</v>
      </c>
      <c r="C627" t="s">
        <v>281</v>
      </c>
      <c r="D627">
        <v>212051322</v>
      </c>
      <c r="E627" t="s">
        <v>126</v>
      </c>
      <c r="F627" s="7">
        <v>148</v>
      </c>
      <c r="G627" s="7">
        <v>162</v>
      </c>
      <c r="H627" t="s">
        <v>97</v>
      </c>
      <c r="I627" s="8">
        <f t="shared" si="9"/>
        <v>1</v>
      </c>
    </row>
    <row r="628" spans="1:9" hidden="1" x14ac:dyDescent="0.25">
      <c r="A628" t="s">
        <v>123</v>
      </c>
      <c r="B628">
        <v>21205132218</v>
      </c>
      <c r="C628" t="s">
        <v>281</v>
      </c>
      <c r="D628">
        <v>212051322</v>
      </c>
      <c r="E628" t="s">
        <v>126</v>
      </c>
      <c r="F628" s="7">
        <v>280</v>
      </c>
      <c r="G628" s="7">
        <v>307</v>
      </c>
      <c r="H628" t="s">
        <v>97</v>
      </c>
      <c r="I628" s="8">
        <f t="shared" si="9"/>
        <v>1</v>
      </c>
    </row>
    <row r="629" spans="1:9" hidden="1" x14ac:dyDescent="0.25">
      <c r="A629" t="s">
        <v>123</v>
      </c>
      <c r="B629">
        <v>21205132219</v>
      </c>
      <c r="C629" t="s">
        <v>281</v>
      </c>
      <c r="D629">
        <v>212051322</v>
      </c>
      <c r="E629" t="s">
        <v>126</v>
      </c>
      <c r="F629" s="7">
        <v>225</v>
      </c>
      <c r="G629" s="7">
        <v>247</v>
      </c>
      <c r="H629" t="s">
        <v>97</v>
      </c>
      <c r="I629" s="8">
        <f t="shared" si="9"/>
        <v>1</v>
      </c>
    </row>
    <row r="630" spans="1:9" hidden="1" x14ac:dyDescent="0.25">
      <c r="A630" t="s">
        <v>123</v>
      </c>
      <c r="B630">
        <v>21205132220</v>
      </c>
      <c r="C630" t="s">
        <v>281</v>
      </c>
      <c r="D630">
        <v>212051322</v>
      </c>
      <c r="E630" t="s">
        <v>126</v>
      </c>
      <c r="F630" s="7">
        <v>215</v>
      </c>
      <c r="G630" s="7">
        <v>236</v>
      </c>
      <c r="H630" t="s">
        <v>97</v>
      </c>
      <c r="I630" s="8">
        <f t="shared" si="9"/>
        <v>1</v>
      </c>
    </row>
    <row r="631" spans="1:9" hidden="1" x14ac:dyDescent="0.25">
      <c r="A631" t="s">
        <v>123</v>
      </c>
      <c r="B631">
        <v>21205132221</v>
      </c>
      <c r="C631" t="s">
        <v>281</v>
      </c>
      <c r="D631">
        <v>212051322</v>
      </c>
      <c r="E631" t="s">
        <v>126</v>
      </c>
      <c r="F631" s="7">
        <v>304</v>
      </c>
      <c r="G631" s="7">
        <v>333</v>
      </c>
      <c r="H631" t="s">
        <v>97</v>
      </c>
      <c r="I631" s="8">
        <f t="shared" si="9"/>
        <v>1</v>
      </c>
    </row>
    <row r="632" spans="1:9" hidden="1" x14ac:dyDescent="0.25">
      <c r="A632" t="s">
        <v>123</v>
      </c>
      <c r="B632">
        <v>21205132222</v>
      </c>
      <c r="C632" t="s">
        <v>281</v>
      </c>
      <c r="D632">
        <v>212051322</v>
      </c>
      <c r="E632" t="s">
        <v>126</v>
      </c>
      <c r="F632" s="7">
        <v>189</v>
      </c>
      <c r="G632" s="7">
        <v>207</v>
      </c>
      <c r="H632" t="s">
        <v>97</v>
      </c>
      <c r="I632" s="8">
        <f t="shared" si="9"/>
        <v>1</v>
      </c>
    </row>
    <row r="633" spans="1:9" hidden="1" x14ac:dyDescent="0.25">
      <c r="A633" t="s">
        <v>123</v>
      </c>
      <c r="B633">
        <v>21205132223</v>
      </c>
      <c r="C633" t="s">
        <v>281</v>
      </c>
      <c r="D633">
        <v>212051322</v>
      </c>
      <c r="E633" t="s">
        <v>126</v>
      </c>
      <c r="F633" s="7">
        <v>281</v>
      </c>
      <c r="G633" s="7">
        <v>308</v>
      </c>
      <c r="H633" t="s">
        <v>97</v>
      </c>
      <c r="I633" s="8">
        <f t="shared" si="9"/>
        <v>1</v>
      </c>
    </row>
    <row r="634" spans="1:9" hidden="1" x14ac:dyDescent="0.25">
      <c r="A634" t="s">
        <v>123</v>
      </c>
      <c r="B634">
        <v>21205132225</v>
      </c>
      <c r="C634" t="s">
        <v>281</v>
      </c>
      <c r="D634">
        <v>212051322</v>
      </c>
      <c r="E634" t="s">
        <v>126</v>
      </c>
      <c r="F634" s="7">
        <v>386</v>
      </c>
      <c r="G634" s="7">
        <v>423</v>
      </c>
      <c r="H634" t="s">
        <v>97</v>
      </c>
      <c r="I634" s="8">
        <f t="shared" si="9"/>
        <v>1</v>
      </c>
    </row>
    <row r="635" spans="1:9" hidden="1" x14ac:dyDescent="0.25">
      <c r="A635" t="s">
        <v>123</v>
      </c>
      <c r="B635">
        <v>21205132226</v>
      </c>
      <c r="C635" t="s">
        <v>281</v>
      </c>
      <c r="D635">
        <v>212051322</v>
      </c>
      <c r="E635" t="s">
        <v>126</v>
      </c>
      <c r="F635" s="7">
        <v>135</v>
      </c>
      <c r="G635" s="7">
        <v>148</v>
      </c>
      <c r="H635" t="s">
        <v>97</v>
      </c>
      <c r="I635" s="8">
        <f t="shared" si="9"/>
        <v>1</v>
      </c>
    </row>
    <row r="636" spans="1:9" hidden="1" x14ac:dyDescent="0.25">
      <c r="A636" t="s">
        <v>123</v>
      </c>
      <c r="B636">
        <v>21205132227</v>
      </c>
      <c r="C636" t="s">
        <v>281</v>
      </c>
      <c r="D636">
        <v>212051322</v>
      </c>
      <c r="E636" t="s">
        <v>126</v>
      </c>
      <c r="F636" s="7">
        <v>266</v>
      </c>
      <c r="G636" s="7">
        <v>292</v>
      </c>
      <c r="H636" t="s">
        <v>97</v>
      </c>
      <c r="I636" s="8">
        <f t="shared" si="9"/>
        <v>1</v>
      </c>
    </row>
    <row r="637" spans="1:9" hidden="1" x14ac:dyDescent="0.25">
      <c r="A637" t="s">
        <v>123</v>
      </c>
      <c r="B637">
        <v>21205132230</v>
      </c>
      <c r="C637" t="s">
        <v>281</v>
      </c>
      <c r="D637">
        <v>212051322</v>
      </c>
      <c r="E637" t="s">
        <v>126</v>
      </c>
      <c r="F637" s="7">
        <v>300</v>
      </c>
      <c r="G637" s="7">
        <v>329</v>
      </c>
      <c r="H637" t="s">
        <v>97</v>
      </c>
      <c r="I637" s="8">
        <f t="shared" si="9"/>
        <v>1</v>
      </c>
    </row>
    <row r="638" spans="1:9" hidden="1" x14ac:dyDescent="0.25">
      <c r="A638" t="s">
        <v>123</v>
      </c>
      <c r="B638">
        <v>21205132231</v>
      </c>
      <c r="C638" t="s">
        <v>281</v>
      </c>
      <c r="D638">
        <v>212051322</v>
      </c>
      <c r="E638" t="s">
        <v>126</v>
      </c>
      <c r="F638" s="7">
        <v>277</v>
      </c>
      <c r="G638" s="7">
        <v>304</v>
      </c>
      <c r="H638" t="s">
        <v>97</v>
      </c>
      <c r="I638" s="8">
        <f t="shared" si="9"/>
        <v>1</v>
      </c>
    </row>
    <row r="639" spans="1:9" hidden="1" x14ac:dyDescent="0.25">
      <c r="A639" t="s">
        <v>123</v>
      </c>
      <c r="B639">
        <v>21205132232</v>
      </c>
      <c r="C639" t="s">
        <v>281</v>
      </c>
      <c r="D639">
        <v>212051322</v>
      </c>
      <c r="E639" t="s">
        <v>126</v>
      </c>
      <c r="F639" s="7">
        <v>336</v>
      </c>
      <c r="G639" s="7">
        <v>369</v>
      </c>
      <c r="H639" t="s">
        <v>97</v>
      </c>
      <c r="I639" s="8">
        <f t="shared" si="9"/>
        <v>1</v>
      </c>
    </row>
    <row r="640" spans="1:9" hidden="1" x14ac:dyDescent="0.25">
      <c r="A640" t="s">
        <v>123</v>
      </c>
      <c r="B640">
        <v>21205132233</v>
      </c>
      <c r="C640" t="s">
        <v>281</v>
      </c>
      <c r="D640">
        <v>212051322</v>
      </c>
      <c r="E640" t="s">
        <v>126</v>
      </c>
      <c r="F640" s="7">
        <v>412</v>
      </c>
      <c r="G640" s="7">
        <v>452</v>
      </c>
      <c r="H640" t="s">
        <v>97</v>
      </c>
      <c r="I640" s="8">
        <f t="shared" si="9"/>
        <v>1</v>
      </c>
    </row>
    <row r="641" spans="1:9" hidden="1" x14ac:dyDescent="0.25">
      <c r="A641" t="s">
        <v>123</v>
      </c>
      <c r="B641">
        <v>21205132234</v>
      </c>
      <c r="C641" t="s">
        <v>281</v>
      </c>
      <c r="D641">
        <v>212051322</v>
      </c>
      <c r="E641" t="s">
        <v>126</v>
      </c>
      <c r="F641" s="7">
        <v>241</v>
      </c>
      <c r="G641" s="7">
        <v>264</v>
      </c>
      <c r="H641" t="s">
        <v>97</v>
      </c>
      <c r="I641" s="8">
        <f t="shared" si="9"/>
        <v>1</v>
      </c>
    </row>
    <row r="642" spans="1:9" hidden="1" x14ac:dyDescent="0.25">
      <c r="A642" t="s">
        <v>123</v>
      </c>
      <c r="B642">
        <v>21205132239</v>
      </c>
      <c r="C642" t="s">
        <v>281</v>
      </c>
      <c r="D642">
        <v>212051322</v>
      </c>
      <c r="E642" t="s">
        <v>126</v>
      </c>
      <c r="F642" s="7">
        <v>407</v>
      </c>
      <c r="G642" s="7">
        <v>446</v>
      </c>
      <c r="H642" t="s">
        <v>97</v>
      </c>
      <c r="I642" s="8">
        <f t="shared" si="9"/>
        <v>1</v>
      </c>
    </row>
    <row r="643" spans="1:9" hidden="1" x14ac:dyDescent="0.25">
      <c r="A643" t="s">
        <v>123</v>
      </c>
      <c r="B643">
        <v>21205132240</v>
      </c>
      <c r="C643" t="s">
        <v>281</v>
      </c>
      <c r="D643">
        <v>212051322</v>
      </c>
      <c r="E643" t="s">
        <v>126</v>
      </c>
      <c r="F643" s="7">
        <v>226</v>
      </c>
      <c r="G643" s="7">
        <v>248</v>
      </c>
      <c r="H643" t="s">
        <v>97</v>
      </c>
      <c r="I643" s="8">
        <f t="shared" ref="I643:I706" si="10">COUNTIF($B$2:$B$15477,B643)</f>
        <v>1</v>
      </c>
    </row>
    <row r="644" spans="1:9" hidden="1" x14ac:dyDescent="0.25">
      <c r="A644" t="s">
        <v>123</v>
      </c>
      <c r="B644">
        <v>21205132247</v>
      </c>
      <c r="C644" t="s">
        <v>281</v>
      </c>
      <c r="D644">
        <v>212051322</v>
      </c>
      <c r="E644" t="s">
        <v>126</v>
      </c>
      <c r="F644" s="7">
        <v>0</v>
      </c>
      <c r="G644" s="7">
        <v>0</v>
      </c>
      <c r="H644" t="s">
        <v>97</v>
      </c>
      <c r="I644" s="8">
        <f t="shared" si="10"/>
        <v>1</v>
      </c>
    </row>
    <row r="645" spans="1:9" hidden="1" x14ac:dyDescent="0.25">
      <c r="A645" t="s">
        <v>123</v>
      </c>
      <c r="B645">
        <v>21205132248</v>
      </c>
      <c r="C645" t="s">
        <v>281</v>
      </c>
      <c r="D645">
        <v>212051322</v>
      </c>
      <c r="E645" t="s">
        <v>126</v>
      </c>
      <c r="F645" s="7">
        <v>173</v>
      </c>
      <c r="G645" s="7">
        <v>190</v>
      </c>
      <c r="H645" t="s">
        <v>97</v>
      </c>
      <c r="I645" s="8">
        <f t="shared" si="10"/>
        <v>1</v>
      </c>
    </row>
    <row r="646" spans="1:9" hidden="1" x14ac:dyDescent="0.25">
      <c r="A646" t="s">
        <v>123</v>
      </c>
      <c r="B646">
        <v>21205132249</v>
      </c>
      <c r="C646" t="s">
        <v>281</v>
      </c>
      <c r="D646">
        <v>212051322</v>
      </c>
      <c r="E646" t="s">
        <v>126</v>
      </c>
      <c r="F646" s="7">
        <v>141</v>
      </c>
      <c r="G646" s="7">
        <v>155</v>
      </c>
      <c r="H646" t="s">
        <v>97</v>
      </c>
      <c r="I646" s="8">
        <f t="shared" si="10"/>
        <v>1</v>
      </c>
    </row>
    <row r="647" spans="1:9" hidden="1" x14ac:dyDescent="0.25">
      <c r="A647" t="s">
        <v>123</v>
      </c>
      <c r="B647">
        <v>21205132250</v>
      </c>
      <c r="C647" t="s">
        <v>281</v>
      </c>
      <c r="D647">
        <v>212051322</v>
      </c>
      <c r="E647" t="s">
        <v>126</v>
      </c>
      <c r="F647" s="7">
        <v>206</v>
      </c>
      <c r="G647" s="7">
        <v>226</v>
      </c>
      <c r="H647" t="s">
        <v>97</v>
      </c>
      <c r="I647" s="8">
        <f t="shared" si="10"/>
        <v>1</v>
      </c>
    </row>
    <row r="648" spans="1:9" hidden="1" x14ac:dyDescent="0.25">
      <c r="A648" t="s">
        <v>123</v>
      </c>
      <c r="B648">
        <v>21205132251</v>
      </c>
      <c r="C648" t="s">
        <v>281</v>
      </c>
      <c r="D648">
        <v>212051322</v>
      </c>
      <c r="E648" t="s">
        <v>126</v>
      </c>
      <c r="F648" s="7">
        <v>250</v>
      </c>
      <c r="G648" s="7">
        <v>274</v>
      </c>
      <c r="H648" t="s">
        <v>97</v>
      </c>
      <c r="I648" s="8">
        <f t="shared" si="10"/>
        <v>1</v>
      </c>
    </row>
    <row r="649" spans="1:9" hidden="1" x14ac:dyDescent="0.25">
      <c r="A649" t="s">
        <v>123</v>
      </c>
      <c r="B649">
        <v>21205132252</v>
      </c>
      <c r="C649" t="s">
        <v>281</v>
      </c>
      <c r="D649">
        <v>212051322</v>
      </c>
      <c r="E649" t="s">
        <v>126</v>
      </c>
      <c r="F649" s="7">
        <v>240</v>
      </c>
      <c r="G649" s="7">
        <v>263</v>
      </c>
      <c r="H649" t="s">
        <v>97</v>
      </c>
      <c r="I649" s="8">
        <f t="shared" si="10"/>
        <v>1</v>
      </c>
    </row>
    <row r="650" spans="1:9" hidden="1" x14ac:dyDescent="0.25">
      <c r="A650" t="s">
        <v>123</v>
      </c>
      <c r="B650">
        <v>21205132253</v>
      </c>
      <c r="C650" t="s">
        <v>281</v>
      </c>
      <c r="D650">
        <v>212051322</v>
      </c>
      <c r="E650" t="s">
        <v>126</v>
      </c>
      <c r="F650" s="7">
        <v>298</v>
      </c>
      <c r="G650" s="7">
        <v>327</v>
      </c>
      <c r="H650" t="s">
        <v>97</v>
      </c>
      <c r="I650" s="8">
        <f t="shared" si="10"/>
        <v>1</v>
      </c>
    </row>
    <row r="651" spans="1:9" hidden="1" x14ac:dyDescent="0.25">
      <c r="A651" t="s">
        <v>123</v>
      </c>
      <c r="B651">
        <v>21205132254</v>
      </c>
      <c r="C651" t="s">
        <v>281</v>
      </c>
      <c r="D651">
        <v>212051322</v>
      </c>
      <c r="E651" t="s">
        <v>126</v>
      </c>
      <c r="F651" s="7">
        <v>245</v>
      </c>
      <c r="G651" s="7">
        <v>269</v>
      </c>
      <c r="H651" t="s">
        <v>97</v>
      </c>
      <c r="I651" s="8">
        <f t="shared" si="10"/>
        <v>1</v>
      </c>
    </row>
    <row r="652" spans="1:9" hidden="1" x14ac:dyDescent="0.25">
      <c r="A652" t="s">
        <v>123</v>
      </c>
      <c r="B652">
        <v>21205132303</v>
      </c>
      <c r="C652">
        <v>2132303</v>
      </c>
      <c r="D652">
        <v>212051323</v>
      </c>
      <c r="E652" t="s">
        <v>127</v>
      </c>
      <c r="F652" s="7">
        <v>156</v>
      </c>
      <c r="G652" s="7">
        <v>171</v>
      </c>
      <c r="H652" t="s">
        <v>97</v>
      </c>
      <c r="I652" s="8">
        <f t="shared" si="10"/>
        <v>1</v>
      </c>
    </row>
    <row r="653" spans="1:9" hidden="1" x14ac:dyDescent="0.25">
      <c r="A653" t="s">
        <v>123</v>
      </c>
      <c r="B653">
        <v>21205132304</v>
      </c>
      <c r="C653">
        <v>2132304</v>
      </c>
      <c r="D653">
        <v>212051323</v>
      </c>
      <c r="E653" t="s">
        <v>127</v>
      </c>
      <c r="F653" s="7">
        <v>176</v>
      </c>
      <c r="G653" s="7">
        <v>193</v>
      </c>
      <c r="H653" t="s">
        <v>97</v>
      </c>
      <c r="I653" s="8">
        <f t="shared" si="10"/>
        <v>1</v>
      </c>
    </row>
    <row r="654" spans="1:9" hidden="1" x14ac:dyDescent="0.25">
      <c r="A654" t="s">
        <v>123</v>
      </c>
      <c r="B654">
        <v>21205132305</v>
      </c>
      <c r="C654">
        <v>2132305</v>
      </c>
      <c r="D654">
        <v>212051323</v>
      </c>
      <c r="E654" t="s">
        <v>127</v>
      </c>
      <c r="F654" s="7">
        <v>240</v>
      </c>
      <c r="G654" s="7">
        <v>263</v>
      </c>
      <c r="H654" t="s">
        <v>97</v>
      </c>
      <c r="I654" s="8">
        <f t="shared" si="10"/>
        <v>1</v>
      </c>
    </row>
    <row r="655" spans="1:9" hidden="1" x14ac:dyDescent="0.25">
      <c r="A655" t="s">
        <v>123</v>
      </c>
      <c r="B655">
        <v>21205132312</v>
      </c>
      <c r="C655">
        <v>2132312</v>
      </c>
      <c r="D655">
        <v>212051323</v>
      </c>
      <c r="E655" t="s">
        <v>127</v>
      </c>
      <c r="F655" s="7">
        <v>0</v>
      </c>
      <c r="G655" s="7">
        <v>0</v>
      </c>
      <c r="H655" t="s">
        <v>97</v>
      </c>
      <c r="I655" s="8">
        <f t="shared" si="10"/>
        <v>1</v>
      </c>
    </row>
    <row r="656" spans="1:9" hidden="1" x14ac:dyDescent="0.25">
      <c r="A656" t="s">
        <v>123</v>
      </c>
      <c r="B656">
        <v>21205132313</v>
      </c>
      <c r="C656">
        <v>2132313</v>
      </c>
      <c r="D656">
        <v>212051323</v>
      </c>
      <c r="E656" t="s">
        <v>127</v>
      </c>
      <c r="F656" s="7">
        <v>306</v>
      </c>
      <c r="G656" s="7">
        <v>336</v>
      </c>
      <c r="H656" t="s">
        <v>97</v>
      </c>
      <c r="I656" s="8">
        <f t="shared" si="10"/>
        <v>1</v>
      </c>
    </row>
    <row r="657" spans="1:9" hidden="1" x14ac:dyDescent="0.25">
      <c r="A657" t="s">
        <v>123</v>
      </c>
      <c r="B657">
        <v>21205132314</v>
      </c>
      <c r="C657">
        <v>2132314</v>
      </c>
      <c r="D657">
        <v>212051323</v>
      </c>
      <c r="E657" t="s">
        <v>127</v>
      </c>
      <c r="F657" s="7">
        <v>301</v>
      </c>
      <c r="G657" s="7">
        <v>330</v>
      </c>
      <c r="H657" t="s">
        <v>97</v>
      </c>
      <c r="I657" s="8">
        <f t="shared" si="10"/>
        <v>1</v>
      </c>
    </row>
    <row r="658" spans="1:9" hidden="1" x14ac:dyDescent="0.25">
      <c r="A658" t="s">
        <v>123</v>
      </c>
      <c r="B658">
        <v>21205132315</v>
      </c>
      <c r="C658">
        <v>2132315</v>
      </c>
      <c r="D658">
        <v>212051323</v>
      </c>
      <c r="E658" t="s">
        <v>127</v>
      </c>
      <c r="F658" s="7">
        <v>144</v>
      </c>
      <c r="G658" s="7">
        <v>158</v>
      </c>
      <c r="H658" t="s">
        <v>97</v>
      </c>
      <c r="I658" s="8">
        <f t="shared" si="10"/>
        <v>1</v>
      </c>
    </row>
    <row r="659" spans="1:9" hidden="1" x14ac:dyDescent="0.25">
      <c r="A659" t="s">
        <v>123</v>
      </c>
      <c r="B659">
        <v>21205132316</v>
      </c>
      <c r="C659">
        <v>2132316</v>
      </c>
      <c r="D659">
        <v>212051323</v>
      </c>
      <c r="E659" t="s">
        <v>127</v>
      </c>
      <c r="F659" s="7">
        <v>243</v>
      </c>
      <c r="G659" s="7">
        <v>267</v>
      </c>
      <c r="H659" t="s">
        <v>97</v>
      </c>
      <c r="I659" s="8">
        <f t="shared" si="10"/>
        <v>1</v>
      </c>
    </row>
    <row r="660" spans="1:9" hidden="1" x14ac:dyDescent="0.25">
      <c r="A660" t="s">
        <v>123</v>
      </c>
      <c r="B660">
        <v>21205132335</v>
      </c>
      <c r="C660">
        <v>2132335</v>
      </c>
      <c r="D660">
        <v>212051323</v>
      </c>
      <c r="E660" t="s">
        <v>127</v>
      </c>
      <c r="F660" s="7">
        <v>151</v>
      </c>
      <c r="G660" s="7">
        <v>166</v>
      </c>
      <c r="H660" t="s">
        <v>97</v>
      </c>
      <c r="I660" s="8">
        <f t="shared" si="10"/>
        <v>1</v>
      </c>
    </row>
    <row r="661" spans="1:9" hidden="1" x14ac:dyDescent="0.25">
      <c r="A661" t="s">
        <v>123</v>
      </c>
      <c r="B661">
        <v>21205132336</v>
      </c>
      <c r="C661">
        <v>2132336</v>
      </c>
      <c r="D661">
        <v>212051323</v>
      </c>
      <c r="E661" t="s">
        <v>127</v>
      </c>
      <c r="F661" s="7">
        <v>194</v>
      </c>
      <c r="G661" s="7">
        <v>213</v>
      </c>
      <c r="H661" t="s">
        <v>97</v>
      </c>
      <c r="I661" s="8">
        <f t="shared" si="10"/>
        <v>1</v>
      </c>
    </row>
    <row r="662" spans="1:9" hidden="1" x14ac:dyDescent="0.25">
      <c r="A662" t="s">
        <v>88</v>
      </c>
      <c r="B662">
        <v>21205132606</v>
      </c>
      <c r="C662">
        <v>2132606</v>
      </c>
      <c r="D662">
        <v>212051326</v>
      </c>
      <c r="E662" t="s">
        <v>158</v>
      </c>
      <c r="F662" s="7">
        <v>321</v>
      </c>
      <c r="G662" s="7">
        <v>352</v>
      </c>
      <c r="H662" t="s">
        <v>97</v>
      </c>
      <c r="I662" s="8">
        <f t="shared" si="10"/>
        <v>1</v>
      </c>
    </row>
    <row r="663" spans="1:9" hidden="1" x14ac:dyDescent="0.25">
      <c r="A663" t="s">
        <v>88</v>
      </c>
      <c r="B663">
        <v>21205132608</v>
      </c>
      <c r="C663">
        <v>2132608</v>
      </c>
      <c r="D663">
        <v>212051326</v>
      </c>
      <c r="E663" t="s">
        <v>158</v>
      </c>
      <c r="F663" s="7">
        <v>278</v>
      </c>
      <c r="G663" s="7">
        <v>305</v>
      </c>
      <c r="H663" t="s">
        <v>97</v>
      </c>
      <c r="I663" s="8">
        <f t="shared" si="10"/>
        <v>1</v>
      </c>
    </row>
    <row r="664" spans="1:9" hidden="1" x14ac:dyDescent="0.25">
      <c r="A664" t="s">
        <v>88</v>
      </c>
      <c r="B664">
        <v>21205132609</v>
      </c>
      <c r="C664">
        <v>2132609</v>
      </c>
      <c r="D664">
        <v>212051326</v>
      </c>
      <c r="E664" t="s">
        <v>158</v>
      </c>
      <c r="F664" s="7">
        <v>387</v>
      </c>
      <c r="G664" s="7">
        <v>425</v>
      </c>
      <c r="H664" t="s">
        <v>97</v>
      </c>
      <c r="I664" s="8">
        <f t="shared" si="10"/>
        <v>1</v>
      </c>
    </row>
    <row r="665" spans="1:9" hidden="1" x14ac:dyDescent="0.25">
      <c r="A665" t="s">
        <v>88</v>
      </c>
      <c r="B665">
        <v>21205132610</v>
      </c>
      <c r="C665">
        <v>2132610</v>
      </c>
      <c r="D665">
        <v>212051326</v>
      </c>
      <c r="E665" t="s">
        <v>158</v>
      </c>
      <c r="F665" s="7">
        <v>240</v>
      </c>
      <c r="G665" s="7">
        <v>263</v>
      </c>
      <c r="H665" t="s">
        <v>97</v>
      </c>
      <c r="I665" s="8">
        <f t="shared" si="10"/>
        <v>1</v>
      </c>
    </row>
    <row r="666" spans="1:9" hidden="1" x14ac:dyDescent="0.25">
      <c r="A666" t="s">
        <v>88</v>
      </c>
      <c r="B666">
        <v>21205132611</v>
      </c>
      <c r="C666">
        <v>2132611</v>
      </c>
      <c r="D666">
        <v>212051326</v>
      </c>
      <c r="E666" t="s">
        <v>158</v>
      </c>
      <c r="F666" s="7">
        <v>395</v>
      </c>
      <c r="G666" s="7">
        <v>433</v>
      </c>
      <c r="H666" t="s">
        <v>97</v>
      </c>
      <c r="I666" s="8">
        <f t="shared" si="10"/>
        <v>1</v>
      </c>
    </row>
    <row r="667" spans="1:9" hidden="1" x14ac:dyDescent="0.25">
      <c r="A667" t="s">
        <v>88</v>
      </c>
      <c r="B667">
        <v>21205132612</v>
      </c>
      <c r="C667">
        <v>2132612</v>
      </c>
      <c r="D667">
        <v>212051326</v>
      </c>
      <c r="E667" t="s">
        <v>158</v>
      </c>
      <c r="F667" s="7">
        <v>310</v>
      </c>
      <c r="G667" s="7">
        <v>340</v>
      </c>
      <c r="H667" t="s">
        <v>97</v>
      </c>
      <c r="I667" s="8">
        <f t="shared" si="10"/>
        <v>1</v>
      </c>
    </row>
    <row r="668" spans="1:9" hidden="1" x14ac:dyDescent="0.25">
      <c r="A668" t="s">
        <v>88</v>
      </c>
      <c r="B668">
        <v>21205132613</v>
      </c>
      <c r="C668">
        <v>2132613</v>
      </c>
      <c r="D668">
        <v>212051326</v>
      </c>
      <c r="E668" t="s">
        <v>158</v>
      </c>
      <c r="F668" s="7">
        <v>343</v>
      </c>
      <c r="G668" s="7">
        <v>376</v>
      </c>
      <c r="H668" t="s">
        <v>97</v>
      </c>
      <c r="I668" s="8">
        <f t="shared" si="10"/>
        <v>1</v>
      </c>
    </row>
    <row r="669" spans="1:9" hidden="1" x14ac:dyDescent="0.25">
      <c r="A669" t="s">
        <v>88</v>
      </c>
      <c r="B669">
        <v>21205132614</v>
      </c>
      <c r="C669">
        <v>2132614</v>
      </c>
      <c r="D669">
        <v>212051326</v>
      </c>
      <c r="E669" t="s">
        <v>158</v>
      </c>
      <c r="F669" s="7">
        <v>270</v>
      </c>
      <c r="G669" s="7">
        <v>296</v>
      </c>
      <c r="H669" t="s">
        <v>97</v>
      </c>
      <c r="I669" s="8">
        <f t="shared" si="10"/>
        <v>1</v>
      </c>
    </row>
    <row r="670" spans="1:9" hidden="1" x14ac:dyDescent="0.25">
      <c r="A670" t="s">
        <v>88</v>
      </c>
      <c r="B670">
        <v>21205132615</v>
      </c>
      <c r="C670">
        <v>2132615</v>
      </c>
      <c r="D670">
        <v>212051326</v>
      </c>
      <c r="E670" t="s">
        <v>158</v>
      </c>
      <c r="F670" s="7">
        <v>331</v>
      </c>
      <c r="G670" s="7">
        <v>363</v>
      </c>
      <c r="H670" t="s">
        <v>97</v>
      </c>
      <c r="I670" s="8">
        <f t="shared" si="10"/>
        <v>1</v>
      </c>
    </row>
    <row r="671" spans="1:9" hidden="1" x14ac:dyDescent="0.25">
      <c r="A671" t="s">
        <v>88</v>
      </c>
      <c r="B671">
        <v>21205132616</v>
      </c>
      <c r="C671">
        <v>2132616</v>
      </c>
      <c r="D671">
        <v>212051326</v>
      </c>
      <c r="E671" t="s">
        <v>158</v>
      </c>
      <c r="F671" s="7">
        <v>390</v>
      </c>
      <c r="G671" s="7">
        <v>428</v>
      </c>
      <c r="H671" t="s">
        <v>97</v>
      </c>
      <c r="I671" s="8">
        <f t="shared" si="10"/>
        <v>1</v>
      </c>
    </row>
    <row r="672" spans="1:9" hidden="1" x14ac:dyDescent="0.25">
      <c r="A672" t="s">
        <v>88</v>
      </c>
      <c r="B672">
        <v>21205132617</v>
      </c>
      <c r="C672">
        <v>2132617</v>
      </c>
      <c r="D672">
        <v>212051326</v>
      </c>
      <c r="E672" t="s">
        <v>158</v>
      </c>
      <c r="F672" s="7">
        <v>271</v>
      </c>
      <c r="G672" s="7">
        <v>297</v>
      </c>
      <c r="H672" t="s">
        <v>97</v>
      </c>
      <c r="I672" s="8">
        <f t="shared" si="10"/>
        <v>1</v>
      </c>
    </row>
    <row r="673" spans="1:9" hidden="1" x14ac:dyDescent="0.25">
      <c r="A673" t="s">
        <v>88</v>
      </c>
      <c r="B673">
        <v>21205132618</v>
      </c>
      <c r="C673">
        <v>2132618</v>
      </c>
      <c r="D673">
        <v>212051326</v>
      </c>
      <c r="E673" t="s">
        <v>158</v>
      </c>
      <c r="F673" s="7">
        <v>329</v>
      </c>
      <c r="G673" s="7">
        <v>361</v>
      </c>
      <c r="H673" t="s">
        <v>97</v>
      </c>
      <c r="I673" s="8">
        <f t="shared" si="10"/>
        <v>1</v>
      </c>
    </row>
    <row r="674" spans="1:9" hidden="1" x14ac:dyDescent="0.25">
      <c r="A674" t="s">
        <v>88</v>
      </c>
      <c r="B674">
        <v>21205132619</v>
      </c>
      <c r="C674">
        <v>2132619</v>
      </c>
      <c r="D674">
        <v>212051326</v>
      </c>
      <c r="E674" t="s">
        <v>158</v>
      </c>
      <c r="F674" s="7">
        <v>422</v>
      </c>
      <c r="G674" s="7">
        <v>463</v>
      </c>
      <c r="H674" t="s">
        <v>97</v>
      </c>
      <c r="I674" s="8">
        <f t="shared" si="10"/>
        <v>1</v>
      </c>
    </row>
    <row r="675" spans="1:9" hidden="1" x14ac:dyDescent="0.25">
      <c r="A675" t="s">
        <v>88</v>
      </c>
      <c r="B675">
        <v>21205132620</v>
      </c>
      <c r="C675">
        <v>2132620</v>
      </c>
      <c r="D675">
        <v>212051326</v>
      </c>
      <c r="E675" t="s">
        <v>158</v>
      </c>
      <c r="F675" s="7">
        <v>282</v>
      </c>
      <c r="G675" s="7">
        <v>309</v>
      </c>
      <c r="H675" t="s">
        <v>97</v>
      </c>
      <c r="I675" s="8">
        <f t="shared" si="10"/>
        <v>1</v>
      </c>
    </row>
    <row r="676" spans="1:9" hidden="1" x14ac:dyDescent="0.25">
      <c r="A676" t="s">
        <v>88</v>
      </c>
      <c r="B676">
        <v>21205132621</v>
      </c>
      <c r="C676">
        <v>2132621</v>
      </c>
      <c r="D676">
        <v>212051326</v>
      </c>
      <c r="E676" t="s">
        <v>158</v>
      </c>
      <c r="F676" s="7">
        <v>279</v>
      </c>
      <c r="G676" s="7">
        <v>306</v>
      </c>
      <c r="H676" t="s">
        <v>97</v>
      </c>
      <c r="I676" s="8">
        <f t="shared" si="10"/>
        <v>1</v>
      </c>
    </row>
    <row r="677" spans="1:9" hidden="1" x14ac:dyDescent="0.25">
      <c r="A677" t="s">
        <v>88</v>
      </c>
      <c r="B677">
        <v>21205132622</v>
      </c>
      <c r="C677">
        <v>2132622</v>
      </c>
      <c r="D677">
        <v>212051326</v>
      </c>
      <c r="E677" t="s">
        <v>158</v>
      </c>
      <c r="F677" s="7">
        <v>397</v>
      </c>
      <c r="G677" s="7">
        <v>435</v>
      </c>
      <c r="H677" t="s">
        <v>97</v>
      </c>
      <c r="I677" s="8">
        <f t="shared" si="10"/>
        <v>1</v>
      </c>
    </row>
    <row r="678" spans="1:9" hidden="1" x14ac:dyDescent="0.25">
      <c r="A678" t="s">
        <v>88</v>
      </c>
      <c r="B678">
        <v>21205132623</v>
      </c>
      <c r="C678">
        <v>2132623</v>
      </c>
      <c r="D678">
        <v>212051326</v>
      </c>
      <c r="E678" t="s">
        <v>158</v>
      </c>
      <c r="F678" s="7">
        <v>174</v>
      </c>
      <c r="G678" s="7">
        <v>191</v>
      </c>
      <c r="H678" t="s">
        <v>97</v>
      </c>
      <c r="I678" s="8">
        <f t="shared" si="10"/>
        <v>1</v>
      </c>
    </row>
    <row r="679" spans="1:9" hidden="1" x14ac:dyDescent="0.25">
      <c r="A679" t="s">
        <v>88</v>
      </c>
      <c r="B679">
        <v>21205132624</v>
      </c>
      <c r="C679">
        <v>2132624</v>
      </c>
      <c r="D679">
        <v>212051326</v>
      </c>
      <c r="E679" t="s">
        <v>158</v>
      </c>
      <c r="F679" s="7">
        <v>228</v>
      </c>
      <c r="G679" s="7">
        <v>250</v>
      </c>
      <c r="H679" t="s">
        <v>97</v>
      </c>
      <c r="I679" s="8">
        <f t="shared" si="10"/>
        <v>1</v>
      </c>
    </row>
    <row r="680" spans="1:9" hidden="1" x14ac:dyDescent="0.25">
      <c r="A680" t="s">
        <v>88</v>
      </c>
      <c r="B680">
        <v>21205132625</v>
      </c>
      <c r="C680">
        <v>2132625</v>
      </c>
      <c r="D680">
        <v>212051326</v>
      </c>
      <c r="E680" t="s">
        <v>158</v>
      </c>
      <c r="F680" s="7">
        <v>231</v>
      </c>
      <c r="G680" s="7">
        <v>253</v>
      </c>
      <c r="H680" t="s">
        <v>97</v>
      </c>
      <c r="I680" s="8">
        <f t="shared" si="10"/>
        <v>1</v>
      </c>
    </row>
    <row r="681" spans="1:9" hidden="1" x14ac:dyDescent="0.25">
      <c r="A681" t="s">
        <v>88</v>
      </c>
      <c r="B681">
        <v>21205132626</v>
      </c>
      <c r="C681">
        <v>2132626</v>
      </c>
      <c r="D681">
        <v>212051326</v>
      </c>
      <c r="E681" t="s">
        <v>158</v>
      </c>
      <c r="F681" s="7">
        <v>370</v>
      </c>
      <c r="G681" s="7">
        <v>406</v>
      </c>
      <c r="H681" t="s">
        <v>97</v>
      </c>
      <c r="I681" s="8">
        <f t="shared" si="10"/>
        <v>1</v>
      </c>
    </row>
    <row r="682" spans="1:9" hidden="1" x14ac:dyDescent="0.25">
      <c r="A682" t="s">
        <v>88</v>
      </c>
      <c r="B682">
        <v>21205132627</v>
      </c>
      <c r="C682">
        <v>2132627</v>
      </c>
      <c r="D682">
        <v>212051326</v>
      </c>
      <c r="E682" t="s">
        <v>158</v>
      </c>
      <c r="F682" s="7">
        <v>333</v>
      </c>
      <c r="G682" s="7">
        <v>365</v>
      </c>
      <c r="H682" t="s">
        <v>97</v>
      </c>
      <c r="I682" s="8">
        <f t="shared" si="10"/>
        <v>1</v>
      </c>
    </row>
    <row r="683" spans="1:9" hidden="1" x14ac:dyDescent="0.25">
      <c r="A683" t="s">
        <v>88</v>
      </c>
      <c r="B683">
        <v>21205132628</v>
      </c>
      <c r="C683">
        <v>2132628</v>
      </c>
      <c r="D683">
        <v>212051326</v>
      </c>
      <c r="E683" t="s">
        <v>158</v>
      </c>
      <c r="F683" s="7">
        <v>274</v>
      </c>
      <c r="G683" s="7">
        <v>301</v>
      </c>
      <c r="H683" t="s">
        <v>97</v>
      </c>
      <c r="I683" s="8">
        <f t="shared" si="10"/>
        <v>1</v>
      </c>
    </row>
    <row r="684" spans="1:9" hidden="1" x14ac:dyDescent="0.25">
      <c r="A684" t="s">
        <v>88</v>
      </c>
      <c r="B684">
        <v>21205132629</v>
      </c>
      <c r="C684">
        <v>2132629</v>
      </c>
      <c r="D684">
        <v>212051326</v>
      </c>
      <c r="E684" t="s">
        <v>158</v>
      </c>
      <c r="F684" s="7">
        <v>464</v>
      </c>
      <c r="G684" s="7">
        <v>509</v>
      </c>
      <c r="H684" t="s">
        <v>97</v>
      </c>
      <c r="I684" s="8">
        <f t="shared" si="10"/>
        <v>1</v>
      </c>
    </row>
    <row r="685" spans="1:9" hidden="1" x14ac:dyDescent="0.25">
      <c r="A685" t="s">
        <v>88</v>
      </c>
      <c r="B685">
        <v>21205132630</v>
      </c>
      <c r="C685">
        <v>2132630</v>
      </c>
      <c r="D685">
        <v>212051326</v>
      </c>
      <c r="E685" t="s">
        <v>158</v>
      </c>
      <c r="F685" s="7">
        <v>311</v>
      </c>
      <c r="G685" s="7">
        <v>341</v>
      </c>
      <c r="H685" t="s">
        <v>97</v>
      </c>
      <c r="I685" s="8">
        <f t="shared" si="10"/>
        <v>1</v>
      </c>
    </row>
    <row r="686" spans="1:9" hidden="1" x14ac:dyDescent="0.25">
      <c r="A686" t="s">
        <v>88</v>
      </c>
      <c r="B686">
        <v>21205132632</v>
      </c>
      <c r="C686">
        <v>2132632</v>
      </c>
      <c r="D686">
        <v>212051326</v>
      </c>
      <c r="E686" t="s">
        <v>158</v>
      </c>
      <c r="F686" s="7">
        <v>222</v>
      </c>
      <c r="G686" s="7">
        <v>244</v>
      </c>
      <c r="H686" t="s">
        <v>97</v>
      </c>
      <c r="I686" s="8">
        <f t="shared" si="10"/>
        <v>1</v>
      </c>
    </row>
    <row r="687" spans="1:9" hidden="1" x14ac:dyDescent="0.25">
      <c r="A687" t="s">
        <v>88</v>
      </c>
      <c r="B687">
        <v>21205132640</v>
      </c>
      <c r="C687">
        <v>2132640</v>
      </c>
      <c r="D687">
        <v>212051326</v>
      </c>
      <c r="E687" t="s">
        <v>158</v>
      </c>
      <c r="F687" s="7">
        <v>12</v>
      </c>
      <c r="G687" s="7">
        <v>13</v>
      </c>
      <c r="H687" t="s">
        <v>97</v>
      </c>
      <c r="I687" s="8">
        <f t="shared" si="10"/>
        <v>1</v>
      </c>
    </row>
    <row r="688" spans="1:9" hidden="1" x14ac:dyDescent="0.25">
      <c r="A688" t="s">
        <v>88</v>
      </c>
      <c r="B688">
        <v>21205132641</v>
      </c>
      <c r="C688">
        <v>2132641</v>
      </c>
      <c r="D688">
        <v>212051326</v>
      </c>
      <c r="E688" t="s">
        <v>158</v>
      </c>
      <c r="F688" s="7">
        <v>44</v>
      </c>
      <c r="G688" s="7">
        <v>48</v>
      </c>
      <c r="H688" t="s">
        <v>97</v>
      </c>
      <c r="I688" s="8">
        <f t="shared" si="10"/>
        <v>1</v>
      </c>
    </row>
    <row r="689" spans="1:9" hidden="1" x14ac:dyDescent="0.25">
      <c r="A689" t="s">
        <v>88</v>
      </c>
      <c r="B689">
        <v>21205132642</v>
      </c>
      <c r="C689">
        <v>2132642</v>
      </c>
      <c r="D689">
        <v>212051326</v>
      </c>
      <c r="E689" t="s">
        <v>158</v>
      </c>
      <c r="F689" s="7">
        <v>266</v>
      </c>
      <c r="G689" s="7">
        <v>292</v>
      </c>
      <c r="H689" t="s">
        <v>97</v>
      </c>
      <c r="I689" s="8">
        <f t="shared" si="10"/>
        <v>1</v>
      </c>
    </row>
    <row r="690" spans="1:9" hidden="1" x14ac:dyDescent="0.25">
      <c r="A690" t="s">
        <v>88</v>
      </c>
      <c r="B690">
        <v>21205132644</v>
      </c>
      <c r="C690">
        <v>2132644</v>
      </c>
      <c r="D690">
        <v>212051326</v>
      </c>
      <c r="E690" t="s">
        <v>158</v>
      </c>
      <c r="F690" s="7">
        <v>181</v>
      </c>
      <c r="G690" s="7">
        <v>199</v>
      </c>
      <c r="H690" t="s">
        <v>97</v>
      </c>
      <c r="I690" s="8">
        <f t="shared" si="10"/>
        <v>1</v>
      </c>
    </row>
    <row r="691" spans="1:9" hidden="1" x14ac:dyDescent="0.25">
      <c r="A691" t="s">
        <v>88</v>
      </c>
      <c r="B691">
        <v>21205132646</v>
      </c>
      <c r="C691">
        <v>2132646</v>
      </c>
      <c r="D691">
        <v>212051326</v>
      </c>
      <c r="E691" t="s">
        <v>158</v>
      </c>
      <c r="F691" s="7">
        <v>205</v>
      </c>
      <c r="G691" s="7">
        <v>225</v>
      </c>
      <c r="H691" t="s">
        <v>97</v>
      </c>
      <c r="I691" s="8">
        <f t="shared" si="10"/>
        <v>1</v>
      </c>
    </row>
    <row r="692" spans="1:9" hidden="1" x14ac:dyDescent="0.25">
      <c r="A692" t="s">
        <v>88</v>
      </c>
      <c r="B692">
        <v>21205132647</v>
      </c>
      <c r="C692">
        <v>2132647</v>
      </c>
      <c r="D692">
        <v>212051326</v>
      </c>
      <c r="E692" t="s">
        <v>158</v>
      </c>
      <c r="F692" s="7">
        <v>213</v>
      </c>
      <c r="G692" s="7">
        <v>234</v>
      </c>
      <c r="H692" t="s">
        <v>97</v>
      </c>
      <c r="I692" s="8">
        <f t="shared" si="10"/>
        <v>1</v>
      </c>
    </row>
    <row r="693" spans="1:9" hidden="1" x14ac:dyDescent="0.25">
      <c r="A693" t="s">
        <v>88</v>
      </c>
      <c r="B693">
        <v>21205132648</v>
      </c>
      <c r="C693">
        <v>2132648</v>
      </c>
      <c r="D693">
        <v>212051326</v>
      </c>
      <c r="E693" t="s">
        <v>158</v>
      </c>
      <c r="F693" s="7">
        <v>216</v>
      </c>
      <c r="G693" s="7">
        <v>237</v>
      </c>
      <c r="H693" t="s">
        <v>97</v>
      </c>
      <c r="I693" s="8">
        <f t="shared" si="10"/>
        <v>1</v>
      </c>
    </row>
    <row r="694" spans="1:9" hidden="1" x14ac:dyDescent="0.25">
      <c r="A694" t="s">
        <v>88</v>
      </c>
      <c r="B694">
        <v>21205132650</v>
      </c>
      <c r="C694">
        <v>2132650</v>
      </c>
      <c r="D694">
        <v>212051326</v>
      </c>
      <c r="E694" t="s">
        <v>158</v>
      </c>
      <c r="F694" s="7">
        <v>127</v>
      </c>
      <c r="G694" s="7">
        <v>139</v>
      </c>
      <c r="H694" t="s">
        <v>97</v>
      </c>
      <c r="I694" s="8">
        <f t="shared" si="10"/>
        <v>1</v>
      </c>
    </row>
    <row r="695" spans="1:9" hidden="1" x14ac:dyDescent="0.25">
      <c r="A695" t="s">
        <v>88</v>
      </c>
      <c r="B695">
        <v>21205132651</v>
      </c>
      <c r="C695">
        <v>2132651</v>
      </c>
      <c r="D695">
        <v>212051326</v>
      </c>
      <c r="E695" t="s">
        <v>158</v>
      </c>
      <c r="F695" s="7">
        <v>135</v>
      </c>
      <c r="G695" s="7">
        <v>148</v>
      </c>
      <c r="H695" t="s">
        <v>97</v>
      </c>
      <c r="I695" s="8">
        <f t="shared" si="10"/>
        <v>1</v>
      </c>
    </row>
    <row r="696" spans="1:9" hidden="1" x14ac:dyDescent="0.25">
      <c r="A696" t="s">
        <v>88</v>
      </c>
      <c r="B696">
        <v>21205132653</v>
      </c>
      <c r="C696">
        <v>2132653</v>
      </c>
      <c r="D696">
        <v>212051326</v>
      </c>
      <c r="E696" t="s">
        <v>158</v>
      </c>
      <c r="F696" s="7">
        <v>197</v>
      </c>
      <c r="G696" s="7">
        <v>216</v>
      </c>
      <c r="H696" t="s">
        <v>97</v>
      </c>
      <c r="I696" s="8">
        <f t="shared" si="10"/>
        <v>1</v>
      </c>
    </row>
    <row r="697" spans="1:9" hidden="1" x14ac:dyDescent="0.25">
      <c r="A697" t="s">
        <v>88</v>
      </c>
      <c r="B697">
        <v>21205132655</v>
      </c>
      <c r="C697">
        <v>2132655</v>
      </c>
      <c r="D697">
        <v>212051326</v>
      </c>
      <c r="E697" t="s">
        <v>158</v>
      </c>
      <c r="F697" s="7">
        <v>307</v>
      </c>
      <c r="G697" s="7">
        <v>337</v>
      </c>
      <c r="H697" t="s">
        <v>97</v>
      </c>
      <c r="I697" s="8">
        <f t="shared" si="10"/>
        <v>1</v>
      </c>
    </row>
    <row r="698" spans="1:9" hidden="1" x14ac:dyDescent="0.25">
      <c r="A698" t="s">
        <v>88</v>
      </c>
      <c r="B698">
        <v>21205132656</v>
      </c>
      <c r="C698">
        <v>2132656</v>
      </c>
      <c r="D698">
        <v>212051326</v>
      </c>
      <c r="E698" t="s">
        <v>158</v>
      </c>
      <c r="F698" s="7">
        <v>244</v>
      </c>
      <c r="G698" s="7">
        <v>268</v>
      </c>
      <c r="H698" t="s">
        <v>97</v>
      </c>
      <c r="I698" s="8">
        <f t="shared" si="10"/>
        <v>1</v>
      </c>
    </row>
    <row r="699" spans="1:9" hidden="1" x14ac:dyDescent="0.25">
      <c r="A699" s="8" t="s">
        <v>26</v>
      </c>
      <c r="B699" s="8">
        <v>21503140102</v>
      </c>
      <c r="C699" s="8">
        <v>2140102</v>
      </c>
      <c r="D699" s="8">
        <v>215031401</v>
      </c>
      <c r="E699" s="8" t="s">
        <v>27</v>
      </c>
      <c r="F699" s="8">
        <v>171</v>
      </c>
      <c r="G699" s="8">
        <v>178</v>
      </c>
      <c r="H699" s="8" t="s">
        <v>25</v>
      </c>
      <c r="I699" s="8">
        <f t="shared" si="10"/>
        <v>1</v>
      </c>
    </row>
    <row r="700" spans="1:9" hidden="1" x14ac:dyDescent="0.25">
      <c r="A700" s="8" t="s">
        <v>26</v>
      </c>
      <c r="B700" s="8">
        <v>21503140103</v>
      </c>
      <c r="C700" s="8">
        <v>2140103</v>
      </c>
      <c r="D700" s="8">
        <v>215031401</v>
      </c>
      <c r="E700" s="8" t="s">
        <v>27</v>
      </c>
      <c r="F700" s="8">
        <v>216</v>
      </c>
      <c r="G700" s="8">
        <v>237</v>
      </c>
      <c r="H700" s="8" t="s">
        <v>25</v>
      </c>
      <c r="I700" s="8">
        <f t="shared" si="10"/>
        <v>1</v>
      </c>
    </row>
    <row r="701" spans="1:9" hidden="1" x14ac:dyDescent="0.25">
      <c r="A701" s="8" t="s">
        <v>26</v>
      </c>
      <c r="B701" s="8">
        <v>21503140104</v>
      </c>
      <c r="C701" s="8">
        <v>2140104</v>
      </c>
      <c r="D701" s="8">
        <v>215031401</v>
      </c>
      <c r="E701" s="8" t="s">
        <v>27</v>
      </c>
      <c r="F701" s="8">
        <v>200</v>
      </c>
      <c r="G701" s="8">
        <v>167</v>
      </c>
      <c r="H701" s="8" t="s">
        <v>25</v>
      </c>
      <c r="I701" s="8">
        <f t="shared" si="10"/>
        <v>1</v>
      </c>
    </row>
    <row r="702" spans="1:9" hidden="1" x14ac:dyDescent="0.25">
      <c r="A702" s="8" t="s">
        <v>26</v>
      </c>
      <c r="B702" s="8">
        <v>21503140105</v>
      </c>
      <c r="C702" s="8">
        <v>2140105</v>
      </c>
      <c r="D702" s="8">
        <v>215031401</v>
      </c>
      <c r="E702" s="8" t="s">
        <v>27</v>
      </c>
      <c r="F702" s="8">
        <v>213</v>
      </c>
      <c r="G702" s="8">
        <v>213</v>
      </c>
      <c r="H702" s="8" t="s">
        <v>25</v>
      </c>
      <c r="I702" s="8">
        <f t="shared" si="10"/>
        <v>1</v>
      </c>
    </row>
    <row r="703" spans="1:9" hidden="1" x14ac:dyDescent="0.25">
      <c r="A703" s="8" t="s">
        <v>26</v>
      </c>
      <c r="B703" s="8">
        <v>21503140114</v>
      </c>
      <c r="C703" s="8">
        <v>2140114</v>
      </c>
      <c r="D703" s="8">
        <v>215031401</v>
      </c>
      <c r="E703" s="8" t="s">
        <v>27</v>
      </c>
      <c r="F703" s="8">
        <v>471</v>
      </c>
      <c r="G703" s="8">
        <v>503</v>
      </c>
      <c r="H703" s="8" t="s">
        <v>25</v>
      </c>
      <c r="I703" s="8">
        <f t="shared" si="10"/>
        <v>1</v>
      </c>
    </row>
    <row r="704" spans="1:9" hidden="1" x14ac:dyDescent="0.25">
      <c r="A704" s="8" t="s">
        <v>26</v>
      </c>
      <c r="B704" s="8">
        <v>21503140115</v>
      </c>
      <c r="C704" s="8">
        <v>2140115</v>
      </c>
      <c r="D704" s="8">
        <v>215031401</v>
      </c>
      <c r="E704" s="8" t="s">
        <v>27</v>
      </c>
      <c r="F704" s="8">
        <v>155</v>
      </c>
      <c r="G704" s="8">
        <v>152</v>
      </c>
      <c r="H704" s="8" t="s">
        <v>25</v>
      </c>
      <c r="I704" s="8">
        <f t="shared" si="10"/>
        <v>1</v>
      </c>
    </row>
    <row r="705" spans="1:9" hidden="1" x14ac:dyDescent="0.25">
      <c r="A705" s="8" t="s">
        <v>26</v>
      </c>
      <c r="B705" s="8">
        <v>21503140116</v>
      </c>
      <c r="C705" s="8">
        <v>2140116</v>
      </c>
      <c r="D705" s="8">
        <v>215031401</v>
      </c>
      <c r="E705" s="8" t="s">
        <v>27</v>
      </c>
      <c r="F705" s="8">
        <v>151</v>
      </c>
      <c r="G705" s="8">
        <v>150</v>
      </c>
      <c r="H705" s="8" t="s">
        <v>25</v>
      </c>
      <c r="I705" s="8">
        <f t="shared" si="10"/>
        <v>1</v>
      </c>
    </row>
    <row r="706" spans="1:9" hidden="1" x14ac:dyDescent="0.25">
      <c r="A706" s="8" t="s">
        <v>26</v>
      </c>
      <c r="B706" s="8">
        <v>21503140118</v>
      </c>
      <c r="C706" s="8">
        <v>2140118</v>
      </c>
      <c r="D706" s="8">
        <v>215031401</v>
      </c>
      <c r="E706" s="8" t="s">
        <v>27</v>
      </c>
      <c r="F706" s="8">
        <v>219</v>
      </c>
      <c r="G706" s="8">
        <v>240</v>
      </c>
      <c r="H706" s="8" t="s">
        <v>25</v>
      </c>
      <c r="I706" s="8">
        <f t="shared" si="10"/>
        <v>1</v>
      </c>
    </row>
    <row r="707" spans="1:9" hidden="1" x14ac:dyDescent="0.25">
      <c r="A707" s="8" t="s">
        <v>26</v>
      </c>
      <c r="B707" s="8">
        <v>21503140120</v>
      </c>
      <c r="C707" s="8">
        <v>2140120</v>
      </c>
      <c r="D707" s="8">
        <v>215031401</v>
      </c>
      <c r="E707" s="8" t="s">
        <v>27</v>
      </c>
      <c r="F707" s="8">
        <v>342</v>
      </c>
      <c r="G707" s="8">
        <v>375</v>
      </c>
      <c r="H707" s="8" t="s">
        <v>25</v>
      </c>
      <c r="I707" s="8">
        <f t="shared" ref="I707:I770" si="11">COUNTIF($B$2:$B$15477,B707)</f>
        <v>1</v>
      </c>
    </row>
    <row r="708" spans="1:9" hidden="1" x14ac:dyDescent="0.25">
      <c r="A708" s="8" t="s">
        <v>26</v>
      </c>
      <c r="B708" s="8">
        <v>21503140121</v>
      </c>
      <c r="C708" s="8">
        <v>2140121</v>
      </c>
      <c r="D708" s="8">
        <v>215031401</v>
      </c>
      <c r="E708" s="8" t="s">
        <v>27</v>
      </c>
      <c r="F708" s="8">
        <v>238</v>
      </c>
      <c r="G708" s="8">
        <v>261</v>
      </c>
      <c r="H708" s="8" t="s">
        <v>25</v>
      </c>
      <c r="I708" s="8">
        <f t="shared" si="11"/>
        <v>1</v>
      </c>
    </row>
    <row r="709" spans="1:9" hidden="1" x14ac:dyDescent="0.25">
      <c r="A709" s="8" t="s">
        <v>26</v>
      </c>
      <c r="B709" s="8">
        <v>21503140122</v>
      </c>
      <c r="C709" s="8">
        <v>2140122</v>
      </c>
      <c r="D709" s="8">
        <v>215031401</v>
      </c>
      <c r="E709" s="8" t="s">
        <v>27</v>
      </c>
      <c r="F709" s="8">
        <v>338</v>
      </c>
      <c r="G709" s="8">
        <v>339</v>
      </c>
      <c r="H709" s="8" t="s">
        <v>25</v>
      </c>
      <c r="I709" s="8">
        <f t="shared" si="11"/>
        <v>1</v>
      </c>
    </row>
    <row r="710" spans="1:9" hidden="1" x14ac:dyDescent="0.25">
      <c r="A710" t="s">
        <v>115</v>
      </c>
      <c r="E710" s="15" t="s">
        <v>287</v>
      </c>
      <c r="F710">
        <v>5466</v>
      </c>
      <c r="G710">
        <v>5967</v>
      </c>
      <c r="H710" t="s">
        <v>116</v>
      </c>
      <c r="I710" s="8">
        <f t="shared" si="11"/>
        <v>0</v>
      </c>
    </row>
    <row r="711" spans="1:9" hidden="1" x14ac:dyDescent="0.25">
      <c r="A711" t="s">
        <v>122</v>
      </c>
      <c r="E711" s="15" t="s">
        <v>288</v>
      </c>
      <c r="F711" s="7">
        <v>8090</v>
      </c>
      <c r="G711" s="7">
        <v>8871</v>
      </c>
      <c r="H711" t="s">
        <v>97</v>
      </c>
      <c r="I711" s="8">
        <f t="shared" si="11"/>
        <v>0</v>
      </c>
    </row>
    <row r="712" spans="1:9" hidden="1" x14ac:dyDescent="0.25">
      <c r="A712" t="s">
        <v>135</v>
      </c>
      <c r="D712" t="s">
        <v>108</v>
      </c>
      <c r="E712" s="15" t="s">
        <v>289</v>
      </c>
      <c r="F712">
        <v>10626</v>
      </c>
      <c r="G712">
        <v>11534</v>
      </c>
      <c r="H712" t="s">
        <v>148</v>
      </c>
      <c r="I712" s="8">
        <f t="shared" si="11"/>
        <v>0</v>
      </c>
    </row>
    <row r="713" spans="1:9" hidden="1" x14ac:dyDescent="0.25">
      <c r="A713" t="s">
        <v>79</v>
      </c>
      <c r="E713" s="15" t="s">
        <v>290</v>
      </c>
      <c r="F713">
        <v>7316</v>
      </c>
      <c r="G713">
        <v>7699</v>
      </c>
      <c r="H713" t="s">
        <v>85</v>
      </c>
      <c r="I713" s="8">
        <f t="shared" si="11"/>
        <v>0</v>
      </c>
    </row>
    <row r="714" spans="1:9" hidden="1" x14ac:dyDescent="0.25">
      <c r="A714" t="s">
        <v>135</v>
      </c>
      <c r="E714" s="15" t="s">
        <v>291</v>
      </c>
      <c r="F714" s="7">
        <v>16674</v>
      </c>
      <c r="G714" s="7">
        <v>18273</v>
      </c>
      <c r="H714" t="s">
        <v>143</v>
      </c>
      <c r="I714" s="8">
        <f t="shared" si="11"/>
        <v>0</v>
      </c>
    </row>
    <row r="715" spans="1:9" hidden="1" x14ac:dyDescent="0.25">
      <c r="A715" t="s">
        <v>54</v>
      </c>
      <c r="E715" s="15" t="s">
        <v>292</v>
      </c>
      <c r="F715" s="7">
        <v>6803</v>
      </c>
      <c r="G715" s="7">
        <v>7456</v>
      </c>
      <c r="H715" s="8" t="s">
        <v>56</v>
      </c>
      <c r="I715" s="8">
        <f t="shared" si="11"/>
        <v>0</v>
      </c>
    </row>
    <row r="716" spans="1:9" hidden="1" x14ac:dyDescent="0.25">
      <c r="A716" t="s">
        <v>75</v>
      </c>
      <c r="E716" s="15" t="s">
        <v>293</v>
      </c>
      <c r="F716" s="7">
        <v>2221</v>
      </c>
      <c r="G716" s="7">
        <v>2436</v>
      </c>
      <c r="H716" t="s">
        <v>122</v>
      </c>
      <c r="I716" s="8">
        <f t="shared" si="11"/>
        <v>0</v>
      </c>
    </row>
    <row r="717" spans="1:9" hidden="1" x14ac:dyDescent="0.25">
      <c r="A717" t="s">
        <v>80</v>
      </c>
      <c r="E717" s="15" t="s">
        <v>293</v>
      </c>
      <c r="F717" s="7">
        <v>8529</v>
      </c>
      <c r="G717" s="7">
        <v>9357</v>
      </c>
      <c r="H717" t="s">
        <v>122</v>
      </c>
      <c r="I717" s="8">
        <f t="shared" si="11"/>
        <v>0</v>
      </c>
    </row>
    <row r="718" spans="1:9" hidden="1" x14ac:dyDescent="0.25">
      <c r="A718" t="s">
        <v>75</v>
      </c>
      <c r="E718" s="15" t="s">
        <v>294</v>
      </c>
      <c r="F718" s="7">
        <v>962</v>
      </c>
      <c r="G718" s="7">
        <v>1055</v>
      </c>
      <c r="H718" t="s">
        <v>122</v>
      </c>
      <c r="I718" s="8">
        <f t="shared" si="11"/>
        <v>0</v>
      </c>
    </row>
    <row r="719" spans="1:9" hidden="1" x14ac:dyDescent="0.25">
      <c r="A719" t="s">
        <v>116</v>
      </c>
      <c r="E719" s="15" t="s">
        <v>295</v>
      </c>
      <c r="F719" s="7">
        <v>3879</v>
      </c>
      <c r="G719" s="7">
        <v>4255</v>
      </c>
      <c r="H719" t="s">
        <v>122</v>
      </c>
      <c r="I719" s="8">
        <f t="shared" si="11"/>
        <v>0</v>
      </c>
    </row>
    <row r="720" spans="1:9" hidden="1" x14ac:dyDescent="0.25">
      <c r="A720" t="s">
        <v>80</v>
      </c>
      <c r="E720" s="15" t="s">
        <v>295</v>
      </c>
      <c r="F720" s="7">
        <v>7129</v>
      </c>
      <c r="G720" s="7">
        <v>7819</v>
      </c>
      <c r="H720" t="s">
        <v>122</v>
      </c>
      <c r="I720" s="8">
        <f t="shared" si="11"/>
        <v>0</v>
      </c>
    </row>
    <row r="721" spans="1:9" hidden="1" x14ac:dyDescent="0.25">
      <c r="A721" t="s">
        <v>80</v>
      </c>
      <c r="E721" s="15" t="s">
        <v>296</v>
      </c>
      <c r="F721" s="7">
        <v>1792</v>
      </c>
      <c r="G721" s="7">
        <v>1966</v>
      </c>
      <c r="H721" t="s">
        <v>122</v>
      </c>
      <c r="I721" s="8">
        <f t="shared" si="11"/>
        <v>0</v>
      </c>
    </row>
    <row r="722" spans="1:9" hidden="1" x14ac:dyDescent="0.25">
      <c r="A722" t="s">
        <v>135</v>
      </c>
      <c r="D722" t="s">
        <v>143</v>
      </c>
      <c r="E722" s="15" t="s">
        <v>297</v>
      </c>
      <c r="F722" s="7">
        <v>17215</v>
      </c>
      <c r="G722" s="7">
        <v>18794</v>
      </c>
      <c r="H722" t="s">
        <v>143</v>
      </c>
      <c r="I722" s="8">
        <f t="shared" si="11"/>
        <v>0</v>
      </c>
    </row>
    <row r="723" spans="1:9" hidden="1" x14ac:dyDescent="0.25">
      <c r="A723" t="s">
        <v>135</v>
      </c>
      <c r="D723" t="s">
        <v>143</v>
      </c>
      <c r="E723" s="15" t="s">
        <v>298</v>
      </c>
      <c r="F723" s="7">
        <v>11688</v>
      </c>
      <c r="G723" s="7">
        <v>12771</v>
      </c>
      <c r="H723" t="s">
        <v>143</v>
      </c>
      <c r="I723" s="8">
        <f t="shared" si="11"/>
        <v>0</v>
      </c>
    </row>
    <row r="724" spans="1:9" hidden="1" x14ac:dyDescent="0.25">
      <c r="A724" t="s">
        <v>115</v>
      </c>
      <c r="E724" s="15" t="s">
        <v>299</v>
      </c>
      <c r="F724" s="7">
        <v>12202</v>
      </c>
      <c r="G724" s="7">
        <v>13375</v>
      </c>
      <c r="H724" t="s">
        <v>97</v>
      </c>
      <c r="I724" s="8">
        <f t="shared" si="11"/>
        <v>0</v>
      </c>
    </row>
    <row r="725" spans="1:9" hidden="1" x14ac:dyDescent="0.25">
      <c r="A725" t="s">
        <v>143</v>
      </c>
      <c r="E725" s="15" t="s">
        <v>300</v>
      </c>
      <c r="F725" s="7">
        <v>15073</v>
      </c>
      <c r="G725" s="7">
        <v>16950</v>
      </c>
      <c r="H725" t="s">
        <v>115</v>
      </c>
      <c r="I725" s="8">
        <f t="shared" si="11"/>
        <v>0</v>
      </c>
    </row>
    <row r="726" spans="1:9" hidden="1" x14ac:dyDescent="0.25">
      <c r="A726" t="s">
        <v>135</v>
      </c>
      <c r="E726" s="15" t="s">
        <v>301</v>
      </c>
      <c r="F726" s="7">
        <v>8897</v>
      </c>
      <c r="G726" s="7">
        <v>9711</v>
      </c>
      <c r="H726" t="s">
        <v>115</v>
      </c>
      <c r="I726" s="8">
        <f t="shared" si="11"/>
        <v>0</v>
      </c>
    </row>
    <row r="727" spans="1:9" hidden="1" x14ac:dyDescent="0.25">
      <c r="A727" t="s">
        <v>143</v>
      </c>
      <c r="E727" s="15" t="s">
        <v>301</v>
      </c>
      <c r="F727" s="7">
        <v>3953</v>
      </c>
      <c r="G727" s="7">
        <v>4335</v>
      </c>
      <c r="H727" t="s">
        <v>115</v>
      </c>
      <c r="I727" s="8">
        <f t="shared" si="11"/>
        <v>0</v>
      </c>
    </row>
    <row r="728" spans="1:9" hidden="1" x14ac:dyDescent="0.25">
      <c r="A728" t="s">
        <v>79</v>
      </c>
      <c r="E728" s="15" t="s">
        <v>302</v>
      </c>
      <c r="F728" s="7">
        <v>8512</v>
      </c>
      <c r="G728" s="7">
        <v>9159</v>
      </c>
      <c r="H728" t="s">
        <v>80</v>
      </c>
      <c r="I728" s="8">
        <f t="shared" si="11"/>
        <v>0</v>
      </c>
    </row>
    <row r="729" spans="1:9" hidden="1" x14ac:dyDescent="0.25">
      <c r="A729" t="s">
        <v>122</v>
      </c>
      <c r="E729" s="15" t="s">
        <v>303</v>
      </c>
      <c r="F729" s="7">
        <v>2280</v>
      </c>
      <c r="G729" s="7">
        <v>2500</v>
      </c>
      <c r="H729" t="s">
        <v>97</v>
      </c>
      <c r="I729" s="8">
        <f t="shared" si="11"/>
        <v>0</v>
      </c>
    </row>
    <row r="730" spans="1:9" hidden="1" x14ac:dyDescent="0.25">
      <c r="A730" t="s">
        <v>148</v>
      </c>
      <c r="E730" s="15" t="s">
        <v>303</v>
      </c>
      <c r="F730" s="7">
        <v>910</v>
      </c>
      <c r="G730" s="7">
        <v>998</v>
      </c>
      <c r="H730" t="s">
        <v>97</v>
      </c>
      <c r="I730" s="8">
        <f t="shared" si="11"/>
        <v>0</v>
      </c>
    </row>
    <row r="731" spans="1:9" hidden="1" x14ac:dyDescent="0.25">
      <c r="A731" t="s">
        <v>75</v>
      </c>
      <c r="E731" s="15" t="s">
        <v>304</v>
      </c>
      <c r="F731" s="7">
        <v>13297</v>
      </c>
      <c r="G731" s="23">
        <v>14104</v>
      </c>
      <c r="H731" t="s">
        <v>80</v>
      </c>
      <c r="I731" s="8">
        <f t="shared" si="11"/>
        <v>0</v>
      </c>
    </row>
    <row r="732" spans="1:9" hidden="1" x14ac:dyDescent="0.25">
      <c r="A732" t="s">
        <v>148</v>
      </c>
      <c r="D732" t="s">
        <v>108</v>
      </c>
      <c r="E732" s="15" t="s">
        <v>305</v>
      </c>
      <c r="F732">
        <v>2</v>
      </c>
      <c r="G732">
        <v>0</v>
      </c>
      <c r="H732" t="s">
        <v>108</v>
      </c>
      <c r="I732" s="8">
        <f t="shared" si="11"/>
        <v>0</v>
      </c>
    </row>
    <row r="733" spans="1:9" hidden="1" x14ac:dyDescent="0.25">
      <c r="A733" t="s">
        <v>98</v>
      </c>
      <c r="E733" s="15" t="s">
        <v>306</v>
      </c>
      <c r="F733" s="7">
        <v>1683</v>
      </c>
      <c r="G733" s="7">
        <v>1846</v>
      </c>
      <c r="H733" t="s">
        <v>38</v>
      </c>
      <c r="I733" s="8">
        <f t="shared" si="11"/>
        <v>0</v>
      </c>
    </row>
    <row r="734" spans="1:9" hidden="1" x14ac:dyDescent="0.25">
      <c r="A734" t="s">
        <v>135</v>
      </c>
      <c r="E734" s="15" t="s">
        <v>307</v>
      </c>
      <c r="F734" s="7">
        <v>4417</v>
      </c>
      <c r="G734" s="7">
        <v>4845</v>
      </c>
      <c r="H734" t="s">
        <v>115</v>
      </c>
      <c r="I734" s="8">
        <f t="shared" si="11"/>
        <v>0</v>
      </c>
    </row>
    <row r="735" spans="1:9" hidden="1" x14ac:dyDescent="0.25">
      <c r="A735" t="s">
        <v>143</v>
      </c>
      <c r="E735" s="15" t="s">
        <v>307</v>
      </c>
      <c r="F735" s="7">
        <v>3952</v>
      </c>
      <c r="G735" s="7">
        <v>4336</v>
      </c>
      <c r="H735" t="s">
        <v>115</v>
      </c>
      <c r="I735" s="8">
        <f t="shared" si="11"/>
        <v>0</v>
      </c>
    </row>
    <row r="736" spans="1:9" hidden="1" x14ac:dyDescent="0.25">
      <c r="A736" t="s">
        <v>75</v>
      </c>
      <c r="E736" s="15" t="s">
        <v>308</v>
      </c>
      <c r="F736" s="7">
        <v>6955</v>
      </c>
      <c r="G736" s="7">
        <v>7632</v>
      </c>
      <c r="H736" t="s">
        <v>122</v>
      </c>
      <c r="I736" s="8">
        <f t="shared" si="11"/>
        <v>0</v>
      </c>
    </row>
    <row r="737" spans="1:9" hidden="1" x14ac:dyDescent="0.25">
      <c r="A737" t="s">
        <v>115</v>
      </c>
      <c r="E737" s="15" t="s">
        <v>309</v>
      </c>
      <c r="F737" s="7">
        <v>8901</v>
      </c>
      <c r="G737" s="7">
        <v>9586</v>
      </c>
      <c r="H737" t="s">
        <v>116</v>
      </c>
      <c r="I737" s="8">
        <f t="shared" si="11"/>
        <v>0</v>
      </c>
    </row>
    <row r="738" spans="1:9" hidden="1" x14ac:dyDescent="0.25">
      <c r="A738" t="s">
        <v>108</v>
      </c>
      <c r="E738" s="15" t="s">
        <v>310</v>
      </c>
      <c r="F738">
        <v>17170</v>
      </c>
      <c r="G738">
        <v>18824</v>
      </c>
      <c r="H738" t="s">
        <v>148</v>
      </c>
      <c r="I738" s="8">
        <f t="shared" si="11"/>
        <v>0</v>
      </c>
    </row>
    <row r="739" spans="1:9" hidden="1" x14ac:dyDescent="0.25">
      <c r="A739" t="s">
        <v>135</v>
      </c>
      <c r="E739" s="15" t="s">
        <v>311</v>
      </c>
      <c r="F739">
        <v>8667</v>
      </c>
      <c r="G739">
        <v>9413</v>
      </c>
      <c r="H739" t="s">
        <v>148</v>
      </c>
      <c r="I739" s="8">
        <f t="shared" si="11"/>
        <v>0</v>
      </c>
    </row>
    <row r="740" spans="1:9" hidden="1" x14ac:dyDescent="0.25">
      <c r="A740" t="s">
        <v>148</v>
      </c>
      <c r="E740" s="15" t="s">
        <v>312</v>
      </c>
      <c r="F740" s="7">
        <v>4985</v>
      </c>
      <c r="G740" s="7">
        <v>5469</v>
      </c>
      <c r="H740" t="s">
        <v>97</v>
      </c>
      <c r="I740" s="8">
        <f t="shared" si="11"/>
        <v>0</v>
      </c>
    </row>
    <row r="741" spans="1:9" hidden="1" x14ac:dyDescent="0.25">
      <c r="A741" t="s">
        <v>148</v>
      </c>
      <c r="E741" s="15" t="s">
        <v>313</v>
      </c>
      <c r="F741">
        <v>8041</v>
      </c>
      <c r="G741">
        <v>8815</v>
      </c>
      <c r="H741" t="s">
        <v>108</v>
      </c>
      <c r="I741" s="8">
        <f t="shared" si="11"/>
        <v>0</v>
      </c>
    </row>
    <row r="742" spans="1:9" hidden="1" x14ac:dyDescent="0.25">
      <c r="A742" t="s">
        <v>44</v>
      </c>
      <c r="E742" s="15" t="s">
        <v>314</v>
      </c>
      <c r="F742" s="7">
        <v>7199</v>
      </c>
      <c r="G742" s="7">
        <v>7768</v>
      </c>
      <c r="H742" t="s">
        <v>75</v>
      </c>
      <c r="I742" s="8">
        <f t="shared" si="11"/>
        <v>0</v>
      </c>
    </row>
    <row r="743" spans="1:9" hidden="1" x14ac:dyDescent="0.25">
      <c r="A743" t="s">
        <v>79</v>
      </c>
      <c r="E743" s="15" t="s">
        <v>315</v>
      </c>
      <c r="F743">
        <v>32</v>
      </c>
      <c r="G743">
        <v>35</v>
      </c>
      <c r="H743" t="s">
        <v>85</v>
      </c>
      <c r="I743" s="8">
        <f t="shared" si="11"/>
        <v>0</v>
      </c>
    </row>
    <row r="744" spans="1:9" hidden="1" x14ac:dyDescent="0.25">
      <c r="A744" t="s">
        <v>108</v>
      </c>
      <c r="E744" s="15" t="s">
        <v>316</v>
      </c>
      <c r="F744">
        <v>9713</v>
      </c>
      <c r="G744">
        <v>10626</v>
      </c>
      <c r="H744" t="s">
        <v>148</v>
      </c>
      <c r="I744" s="8">
        <f t="shared" si="11"/>
        <v>0</v>
      </c>
    </row>
    <row r="745" spans="1:9" hidden="1" x14ac:dyDescent="0.25">
      <c r="A745" t="s">
        <v>75</v>
      </c>
      <c r="E745" s="15" t="s">
        <v>317</v>
      </c>
      <c r="F745" s="7">
        <v>6319</v>
      </c>
      <c r="G745" s="7">
        <v>6933</v>
      </c>
      <c r="H745" t="s">
        <v>122</v>
      </c>
      <c r="I745" s="8">
        <f t="shared" si="11"/>
        <v>0</v>
      </c>
    </row>
    <row r="746" spans="1:9" hidden="1" x14ac:dyDescent="0.25">
      <c r="A746" t="s">
        <v>79</v>
      </c>
      <c r="E746" s="15" t="s">
        <v>318</v>
      </c>
      <c r="F746">
        <v>4289</v>
      </c>
      <c r="G746">
        <v>4516</v>
      </c>
      <c r="H746" t="s">
        <v>85</v>
      </c>
      <c r="I746" s="8">
        <f t="shared" si="11"/>
        <v>0</v>
      </c>
    </row>
    <row r="747" spans="1:9" hidden="1" x14ac:dyDescent="0.25">
      <c r="A747" t="s">
        <v>44</v>
      </c>
      <c r="E747" s="15" t="s">
        <v>319</v>
      </c>
      <c r="F747" s="7">
        <v>5009</v>
      </c>
      <c r="G747" s="7">
        <v>5429</v>
      </c>
      <c r="H747" t="s">
        <v>75</v>
      </c>
      <c r="I747" s="8">
        <f t="shared" si="11"/>
        <v>0</v>
      </c>
    </row>
    <row r="748" spans="1:9" hidden="1" x14ac:dyDescent="0.25">
      <c r="A748" t="s">
        <v>108</v>
      </c>
      <c r="E748" s="15" t="s">
        <v>320</v>
      </c>
      <c r="F748">
        <v>6192</v>
      </c>
      <c r="G748">
        <v>6770</v>
      </c>
      <c r="H748" t="s">
        <v>148</v>
      </c>
      <c r="I748" s="8">
        <f t="shared" si="11"/>
        <v>0</v>
      </c>
    </row>
    <row r="749" spans="1:9" hidden="1" x14ac:dyDescent="0.25">
      <c r="A749" t="s">
        <v>108</v>
      </c>
      <c r="E749" s="15" t="s">
        <v>321</v>
      </c>
      <c r="F749">
        <v>5</v>
      </c>
      <c r="G749">
        <v>5</v>
      </c>
      <c r="H749" t="s">
        <v>148</v>
      </c>
      <c r="I749" s="8">
        <f t="shared" si="11"/>
        <v>0</v>
      </c>
    </row>
    <row r="750" spans="1:9" hidden="1" x14ac:dyDescent="0.25">
      <c r="A750" t="s">
        <v>44</v>
      </c>
      <c r="E750" s="15" t="s">
        <v>322</v>
      </c>
      <c r="F750" s="7">
        <v>16282</v>
      </c>
      <c r="G750" s="7">
        <v>17764</v>
      </c>
      <c r="H750" t="s">
        <v>75</v>
      </c>
      <c r="I750" s="8">
        <f t="shared" si="11"/>
        <v>0</v>
      </c>
    </row>
    <row r="751" spans="1:9" hidden="1" x14ac:dyDescent="0.25">
      <c r="A751" t="s">
        <v>79</v>
      </c>
      <c r="E751" s="15" t="s">
        <v>323</v>
      </c>
      <c r="F751">
        <v>7338</v>
      </c>
      <c r="G751">
        <v>7695</v>
      </c>
      <c r="H751" t="s">
        <v>85</v>
      </c>
      <c r="I751" s="8">
        <f t="shared" si="11"/>
        <v>0</v>
      </c>
    </row>
    <row r="752" spans="1:9" hidden="1" x14ac:dyDescent="0.25">
      <c r="A752" t="s">
        <v>44</v>
      </c>
      <c r="E752" s="15" t="s">
        <v>324</v>
      </c>
      <c r="F752" s="7">
        <v>7261</v>
      </c>
      <c r="G752" s="7">
        <v>7541</v>
      </c>
      <c r="H752" t="s">
        <v>75</v>
      </c>
      <c r="I752" s="8">
        <f t="shared" si="11"/>
        <v>0</v>
      </c>
    </row>
    <row r="753" spans="1:9" hidden="1" x14ac:dyDescent="0.25">
      <c r="A753" t="s">
        <v>122</v>
      </c>
      <c r="E753" s="15" t="s">
        <v>325</v>
      </c>
      <c r="F753" s="7">
        <v>12213</v>
      </c>
      <c r="G753" s="7">
        <v>13398</v>
      </c>
      <c r="H753" t="s">
        <v>97</v>
      </c>
      <c r="I753" s="8">
        <f t="shared" si="11"/>
        <v>0</v>
      </c>
    </row>
    <row r="754" spans="1:9" hidden="1" x14ac:dyDescent="0.25">
      <c r="A754" t="s">
        <v>122</v>
      </c>
      <c r="E754" s="15" t="s">
        <v>326</v>
      </c>
      <c r="F754" s="7">
        <v>880</v>
      </c>
      <c r="G754" s="7">
        <v>965</v>
      </c>
      <c r="H754" t="s">
        <v>97</v>
      </c>
      <c r="I754" s="8">
        <f t="shared" si="11"/>
        <v>0</v>
      </c>
    </row>
    <row r="755" spans="1:9" hidden="1" x14ac:dyDescent="0.25">
      <c r="A755" t="s">
        <v>148</v>
      </c>
      <c r="E755" s="15" t="s">
        <v>326</v>
      </c>
      <c r="F755" s="7">
        <v>8932</v>
      </c>
      <c r="G755" s="7">
        <v>9798</v>
      </c>
      <c r="H755" t="s">
        <v>97</v>
      </c>
      <c r="I755" s="8">
        <f t="shared" si="11"/>
        <v>0</v>
      </c>
    </row>
    <row r="756" spans="1:9" hidden="1" x14ac:dyDescent="0.25">
      <c r="A756" t="s">
        <v>87</v>
      </c>
      <c r="E756" s="15" t="s">
        <v>326</v>
      </c>
      <c r="F756" s="7">
        <v>3245</v>
      </c>
      <c r="G756" s="7">
        <v>3559</v>
      </c>
      <c r="H756" t="s">
        <v>97</v>
      </c>
      <c r="I756" s="8">
        <f t="shared" si="11"/>
        <v>0</v>
      </c>
    </row>
    <row r="757" spans="1:9" hidden="1" x14ac:dyDescent="0.25">
      <c r="A757" t="s">
        <v>115</v>
      </c>
      <c r="E757" s="15" t="s">
        <v>327</v>
      </c>
      <c r="F757" s="7">
        <v>6281</v>
      </c>
      <c r="G757" s="7">
        <v>6890</v>
      </c>
      <c r="H757" t="s">
        <v>97</v>
      </c>
      <c r="I757" s="8">
        <f t="shared" si="11"/>
        <v>0</v>
      </c>
    </row>
    <row r="758" spans="1:9" hidden="1" x14ac:dyDescent="0.25">
      <c r="A758" t="s">
        <v>148</v>
      </c>
      <c r="E758" s="15" t="s">
        <v>328</v>
      </c>
      <c r="F758">
        <v>11103</v>
      </c>
      <c r="G758">
        <v>12173</v>
      </c>
      <c r="H758" t="s">
        <v>108</v>
      </c>
      <c r="I758" s="8">
        <f t="shared" si="11"/>
        <v>0</v>
      </c>
    </row>
    <row r="759" spans="1:9" hidden="1" x14ac:dyDescent="0.25">
      <c r="A759" t="s">
        <v>88</v>
      </c>
      <c r="D759" t="s">
        <v>93</v>
      </c>
      <c r="E759" s="15" t="s">
        <v>329</v>
      </c>
      <c r="F759">
        <v>1661</v>
      </c>
      <c r="G759">
        <v>1820</v>
      </c>
      <c r="H759" t="s">
        <v>87</v>
      </c>
      <c r="I759" s="8">
        <f t="shared" si="11"/>
        <v>0</v>
      </c>
    </row>
    <row r="760" spans="1:9" hidden="1" x14ac:dyDescent="0.25">
      <c r="A760" t="s">
        <v>75</v>
      </c>
      <c r="E760" s="15" t="s">
        <v>330</v>
      </c>
      <c r="F760" s="7">
        <v>3029</v>
      </c>
      <c r="G760" s="7">
        <v>3321</v>
      </c>
      <c r="H760" t="s">
        <v>122</v>
      </c>
      <c r="I760" s="8">
        <f t="shared" si="11"/>
        <v>0</v>
      </c>
    </row>
    <row r="761" spans="1:9" hidden="1" x14ac:dyDescent="0.25">
      <c r="A761" t="s">
        <v>122</v>
      </c>
      <c r="E761" s="15" t="s">
        <v>331</v>
      </c>
      <c r="F761" s="7">
        <v>876</v>
      </c>
      <c r="G761" s="7">
        <v>960</v>
      </c>
      <c r="H761" t="s">
        <v>97</v>
      </c>
      <c r="I761" s="8">
        <f t="shared" si="11"/>
        <v>0</v>
      </c>
    </row>
    <row r="762" spans="1:9" hidden="1" x14ac:dyDescent="0.25">
      <c r="A762" t="s">
        <v>143</v>
      </c>
      <c r="E762" s="15" t="s">
        <v>332</v>
      </c>
      <c r="F762">
        <v>716</v>
      </c>
      <c r="G762">
        <v>786</v>
      </c>
      <c r="H762" t="s">
        <v>115</v>
      </c>
      <c r="I762" s="8">
        <f t="shared" si="11"/>
        <v>0</v>
      </c>
    </row>
    <row r="763" spans="1:9" hidden="1" x14ac:dyDescent="0.25">
      <c r="A763" t="s">
        <v>115</v>
      </c>
      <c r="E763" s="15" t="s">
        <v>332</v>
      </c>
      <c r="F763" s="7">
        <v>1286</v>
      </c>
      <c r="G763" s="7">
        <v>1410</v>
      </c>
      <c r="H763" t="s">
        <v>97</v>
      </c>
      <c r="I763" s="8">
        <f t="shared" si="11"/>
        <v>0</v>
      </c>
    </row>
    <row r="764" spans="1:9" hidden="1" x14ac:dyDescent="0.25">
      <c r="A764" t="s">
        <v>98</v>
      </c>
      <c r="E764" s="15" t="s">
        <v>333</v>
      </c>
      <c r="F764" s="7">
        <v>1258</v>
      </c>
      <c r="G764" s="7">
        <v>2068</v>
      </c>
      <c r="H764" t="s">
        <v>38</v>
      </c>
      <c r="I764" s="8">
        <f t="shared" si="11"/>
        <v>0</v>
      </c>
    </row>
    <row r="765" spans="1:9" hidden="1" x14ac:dyDescent="0.25">
      <c r="A765" t="s">
        <v>80</v>
      </c>
      <c r="E765" s="15" t="s">
        <v>334</v>
      </c>
      <c r="F765" s="7">
        <v>2209</v>
      </c>
      <c r="G765" s="7">
        <v>2338</v>
      </c>
      <c r="H765" t="s">
        <v>83</v>
      </c>
      <c r="I765" s="8">
        <f t="shared" si="11"/>
        <v>0</v>
      </c>
    </row>
    <row r="766" spans="1:9" hidden="1" x14ac:dyDescent="0.25">
      <c r="A766" t="s">
        <v>85</v>
      </c>
      <c r="E766" s="15" t="s">
        <v>335</v>
      </c>
      <c r="F766" s="7">
        <v>10858</v>
      </c>
      <c r="G766" s="7">
        <v>11867</v>
      </c>
      <c r="H766" t="s">
        <v>87</v>
      </c>
      <c r="I766" s="8">
        <f t="shared" si="11"/>
        <v>0</v>
      </c>
    </row>
    <row r="767" spans="1:9" hidden="1" x14ac:dyDescent="0.25">
      <c r="A767" t="s">
        <v>85</v>
      </c>
      <c r="E767" s="15" t="s">
        <v>336</v>
      </c>
      <c r="F767" s="7">
        <v>7703</v>
      </c>
      <c r="G767" s="7">
        <v>8424</v>
      </c>
      <c r="H767" t="s">
        <v>87</v>
      </c>
      <c r="I767" s="8">
        <f t="shared" si="11"/>
        <v>0</v>
      </c>
    </row>
    <row r="768" spans="1:9" hidden="1" x14ac:dyDescent="0.25">
      <c r="A768" t="s">
        <v>98</v>
      </c>
      <c r="E768" s="15" t="s">
        <v>337</v>
      </c>
      <c r="F768" s="7">
        <v>4</v>
      </c>
      <c r="G768" s="7">
        <v>3</v>
      </c>
      <c r="H768" t="s">
        <v>38</v>
      </c>
      <c r="I768" s="8">
        <f t="shared" si="11"/>
        <v>0</v>
      </c>
    </row>
    <row r="769" spans="1:9" hidden="1" x14ac:dyDescent="0.25">
      <c r="A769" t="s">
        <v>135</v>
      </c>
      <c r="E769" s="15" t="s">
        <v>338</v>
      </c>
      <c r="F769">
        <v>13167</v>
      </c>
      <c r="G769">
        <v>14382</v>
      </c>
      <c r="H769" t="s">
        <v>148</v>
      </c>
      <c r="I769" s="8">
        <f t="shared" si="11"/>
        <v>0</v>
      </c>
    </row>
    <row r="770" spans="1:9" hidden="1" x14ac:dyDescent="0.25">
      <c r="A770" t="s">
        <v>98</v>
      </c>
      <c r="E770" s="15" t="s">
        <v>339</v>
      </c>
      <c r="F770" s="7">
        <v>4369</v>
      </c>
      <c r="G770" s="7">
        <v>4791</v>
      </c>
      <c r="H770" t="s">
        <v>38</v>
      </c>
      <c r="I770" s="8">
        <f t="shared" si="11"/>
        <v>0</v>
      </c>
    </row>
    <row r="771" spans="1:9" hidden="1" x14ac:dyDescent="0.25">
      <c r="A771" t="s">
        <v>98</v>
      </c>
      <c r="E771" s="15" t="s">
        <v>340</v>
      </c>
      <c r="F771" s="7">
        <v>7266</v>
      </c>
      <c r="G771" s="7">
        <v>7970</v>
      </c>
      <c r="H771" t="s">
        <v>38</v>
      </c>
      <c r="I771" s="8">
        <f t="shared" ref="I771:I781" si="12">COUNTIF($B$2:$B$15477,B771)</f>
        <v>0</v>
      </c>
    </row>
    <row r="772" spans="1:9" hidden="1" x14ac:dyDescent="0.25">
      <c r="A772" t="s">
        <v>98</v>
      </c>
      <c r="E772" s="15" t="s">
        <v>341</v>
      </c>
      <c r="F772" s="7">
        <v>3234</v>
      </c>
      <c r="G772" s="7">
        <v>3547</v>
      </c>
      <c r="H772" t="s">
        <v>38</v>
      </c>
      <c r="I772" s="8">
        <f t="shared" si="12"/>
        <v>0</v>
      </c>
    </row>
    <row r="773" spans="1:9" hidden="1" x14ac:dyDescent="0.25">
      <c r="A773" t="s">
        <v>148</v>
      </c>
      <c r="E773" s="15" t="s">
        <v>342</v>
      </c>
      <c r="F773">
        <v>7968</v>
      </c>
      <c r="G773">
        <v>8742</v>
      </c>
      <c r="H773" t="s">
        <v>108</v>
      </c>
      <c r="I773" s="8">
        <f t="shared" si="12"/>
        <v>0</v>
      </c>
    </row>
    <row r="774" spans="1:9" hidden="1" x14ac:dyDescent="0.25">
      <c r="A774" t="s">
        <v>143</v>
      </c>
      <c r="E774" s="15" t="s">
        <v>343</v>
      </c>
      <c r="F774" s="7">
        <v>11121</v>
      </c>
      <c r="G774" s="7">
        <v>12196</v>
      </c>
      <c r="H774" t="s">
        <v>115</v>
      </c>
      <c r="I774" s="8">
        <f t="shared" si="12"/>
        <v>0</v>
      </c>
    </row>
    <row r="775" spans="1:9" hidden="1" x14ac:dyDescent="0.25">
      <c r="A775" t="s">
        <v>116</v>
      </c>
      <c r="E775" s="15" t="s">
        <v>344</v>
      </c>
      <c r="F775" s="7">
        <v>7058</v>
      </c>
      <c r="G775" s="7">
        <v>7742</v>
      </c>
      <c r="H775" t="s">
        <v>122</v>
      </c>
      <c r="I775" s="8">
        <f t="shared" si="12"/>
        <v>0</v>
      </c>
    </row>
    <row r="776" spans="1:9" hidden="1" x14ac:dyDescent="0.25">
      <c r="A776" t="s">
        <v>79</v>
      </c>
      <c r="E776" s="15" t="s">
        <v>345</v>
      </c>
      <c r="F776">
        <v>7255</v>
      </c>
      <c r="G776">
        <v>7421</v>
      </c>
      <c r="H776" t="s">
        <v>85</v>
      </c>
      <c r="I776" s="8">
        <f t="shared" si="12"/>
        <v>0</v>
      </c>
    </row>
    <row r="777" spans="1:9" hidden="1" x14ac:dyDescent="0.25">
      <c r="A777" t="s">
        <v>75</v>
      </c>
      <c r="E777" s="15" t="s">
        <v>346</v>
      </c>
      <c r="F777" s="7">
        <v>6909</v>
      </c>
      <c r="G777" s="7">
        <v>7579</v>
      </c>
      <c r="H777" t="s">
        <v>122</v>
      </c>
      <c r="I777" s="8">
        <f t="shared" si="12"/>
        <v>0</v>
      </c>
    </row>
    <row r="778" spans="1:9" hidden="1" x14ac:dyDescent="0.25">
      <c r="A778" t="s">
        <v>75</v>
      </c>
      <c r="E778" s="15" t="s">
        <v>347</v>
      </c>
      <c r="F778" s="7">
        <v>7862</v>
      </c>
      <c r="G778" s="7">
        <v>8624</v>
      </c>
      <c r="H778" t="s">
        <v>122</v>
      </c>
      <c r="I778" s="8">
        <f t="shared" si="12"/>
        <v>0</v>
      </c>
    </row>
    <row r="779" spans="1:9" hidden="1" x14ac:dyDescent="0.25">
      <c r="A779" t="s">
        <v>79</v>
      </c>
      <c r="E779" s="15" t="s">
        <v>348</v>
      </c>
      <c r="F779" s="7">
        <v>323</v>
      </c>
      <c r="G779" s="7">
        <v>343</v>
      </c>
      <c r="H779" t="s">
        <v>80</v>
      </c>
      <c r="I779" s="8">
        <f t="shared" si="12"/>
        <v>0</v>
      </c>
    </row>
    <row r="780" spans="1:9" hidden="1" x14ac:dyDescent="0.25">
      <c r="A780" t="s">
        <v>32</v>
      </c>
      <c r="E780" s="15" t="s">
        <v>349</v>
      </c>
      <c r="F780" s="7">
        <v>2</v>
      </c>
      <c r="G780" s="7">
        <v>1</v>
      </c>
      <c r="H780" t="s">
        <v>31</v>
      </c>
      <c r="I780" s="8">
        <f t="shared" si="12"/>
        <v>0</v>
      </c>
    </row>
    <row r="781" spans="1:9" hidden="1" x14ac:dyDescent="0.25">
      <c r="A781" t="s">
        <v>122</v>
      </c>
      <c r="E781" s="15" t="s">
        <v>350</v>
      </c>
      <c r="F781" s="7">
        <v>13957</v>
      </c>
      <c r="G781" s="7">
        <v>15311</v>
      </c>
      <c r="H781" t="s">
        <v>97</v>
      </c>
      <c r="I781" s="8">
        <f t="shared" si="12"/>
        <v>0</v>
      </c>
    </row>
  </sheetData>
  <autoFilter ref="A1:I781" xr:uid="{E5DE2FEE-A98E-4B79-B14A-CD554C0BFDCD}">
    <filterColumn colId="4">
      <filters>
        <filter val="North Melbourne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0B3863E18DF240919C16D6794A52FDA5" version="1.0.0">
  <systemFields>
    <field name="Objective-Id">
      <value order="0">A3468844</value>
    </field>
    <field name="Objective-Title">
      <value order="0">vic24-CS0001-Colin_McLaren-Comment</value>
    </field>
    <field name="Objective-Description">
      <value order="0"/>
    </field>
    <field name="Objective-CreationStamp">
      <value order="0">2023-11-27T01:31:07Z</value>
    </field>
    <field name="Objective-IsApproved">
      <value order="0">false</value>
    </field>
    <field name="Objective-IsPublished">
      <value order="0">true</value>
    </field>
    <field name="Objective-DatePublished">
      <value order="0">2023-11-27T01:31:08Z</value>
    </field>
    <field name="Objective-ModificationStamp">
      <value order="0">2023-11-27T01:31:08Z</value>
    </field>
    <field name="Objective-Owner">
      <value order="0">Dauntie Muirhead</value>
    </field>
    <field name="Objective-Path">
      <value order="0">Objective Global Folder:AEC File Plan:Enabling and Regulation Group:Disclosure, Party Registration and Redistribution:Party Registration and Redistributions Section:Redistributions:02 - Victoria:03 - Victoria - Determined 2024:04 - Comments on suggestions - Vic 2024 redistribution:02: Victorian federal redistribution - 03: Victoria - Determined 2024 - 04: Comments on suggestions - Vic 2024 redistribution - National Office:01 - Comments on suggestions - Vic 2024 redistribution:CS0001-CS0025:CS0001 - Colin McLaren</value>
    </field>
    <field name="Objective-Parent">
      <value order="0">CS0001 - Colin McLaren</value>
    </field>
    <field name="Objective-State">
      <value order="0">Published</value>
    </field>
    <field name="Objective-VersionId">
      <value order="0">vA4740306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2023/7448</value>
    </field>
    <field name="Objective-Classification">
      <value order="0">OFFICIAL</value>
    </field>
    <field name="Objective-Caveats">
      <value order="0"/>
    </field>
  </systemFields>
  <catalogues/>
</meta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F8293EB5F8849A9FDE33ABD53225F" ma:contentTypeVersion="14" ma:contentTypeDescription="Create a new document." ma:contentTypeScope="" ma:versionID="a47134e638511aa9f382660677f48977">
  <xsd:schema xmlns:xsd="http://www.w3.org/2001/XMLSchema" xmlns:xs="http://www.w3.org/2001/XMLSchema" xmlns:p="http://schemas.microsoft.com/office/2006/metadata/properties" xmlns:ns2="46a23696-efa5-41d5-bece-b3c8989f5fb2" xmlns:ns3="96ab52c7-2ab4-47a3-8c9c-0026bd490f1c" targetNamespace="http://schemas.microsoft.com/office/2006/metadata/properties" ma:root="true" ma:fieldsID="01f7f672694ef43b62ac4e765ae0abf4" ns2:_="" ns3:_="">
    <xsd:import namespace="46a23696-efa5-41d5-bece-b3c8989f5fb2"/>
    <xsd:import namespace="96ab52c7-2ab4-47a3-8c9c-0026bd490f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23696-efa5-41d5-bece-b3c8989f5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7a5e402-6aca-4b07-a8c8-bb1ed2e828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b52c7-2ab4-47a3-8c9c-0026bd490f1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99a6f-0b75-4b18-a3dc-08a415685057}" ma:internalName="TaxCatchAll" ma:showField="CatchAllData" ma:web="96ab52c7-2ab4-47a3-8c9c-0026bd490f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ab52c7-2ab4-47a3-8c9c-0026bd490f1c" xsi:nil="true"/>
    <lcf76f155ced4ddcb4097134ff3c332f xmlns="46a23696-efa5-41d5-bece-b3c8989f5f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customXml/itemProps2.xml><?xml version="1.0" encoding="utf-8"?>
<ds:datastoreItem xmlns:ds="http://schemas.openxmlformats.org/officeDocument/2006/customXml" ds:itemID="{0E01DF7F-B831-4DDB-9348-7D195E0A8A1F}"/>
</file>

<file path=customXml/itemProps3.xml><?xml version="1.0" encoding="utf-8"?>
<ds:datastoreItem xmlns:ds="http://schemas.openxmlformats.org/officeDocument/2006/customXml" ds:itemID="{81936E62-3397-4594-AD61-0B92EE8000FE}"/>
</file>

<file path=customXml/itemProps4.xml><?xml version="1.0" encoding="utf-8"?>
<ds:datastoreItem xmlns:ds="http://schemas.openxmlformats.org/officeDocument/2006/customXml" ds:itemID="{B92F5061-6F84-4639-A381-E35D68FBF0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Moves</vt:lpstr>
      <vt:lpstr>Pivot of changes</vt:lpstr>
      <vt:lpstr>Moves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McLaren</dc:creator>
  <cp:lastModifiedBy>Nicole Taylor</cp:lastModifiedBy>
  <dcterms:created xsi:type="dcterms:W3CDTF">2023-11-24T04:18:09Z</dcterms:created>
  <dcterms:modified xsi:type="dcterms:W3CDTF">2023-12-05T22:29:20Z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A3468844</vt:lpwstr>
  </property>
  <property fmtid="{D5CDD505-2E9C-101B-9397-08002B2CF9AE}" pid="4" name="Objective-Title">
    <vt:lpwstr>vic24-CS0001-Colin_McLaren-Comment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2023-11-27T01:31:07Z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2023-11-27T01:31:08Z</vt:filetime>
  </property>
  <property fmtid="{D5CDD505-2E9C-101B-9397-08002B2CF9AE}" pid="10" name="Objective-ModificationStamp">
    <vt:filetime>2023-11-27T01:31:08Z</vt:filetime>
  </property>
  <property fmtid="{D5CDD505-2E9C-101B-9397-08002B2CF9AE}" pid="11" name="Objective-Owner">
    <vt:lpwstr>Dauntie Muirhead</vt:lpwstr>
  </property>
  <property fmtid="{D5CDD505-2E9C-101B-9397-08002B2CF9AE}" pid="12" name="Objective-Path">
    <vt:lpwstr>Objective Global Folder:AEC File Plan:Enabling and Regulation Group:Disclosure, Party Registration and Redistribution:Party Registration and Redistributions Section:Redistributions:02 - Victoria:03 - Victoria - Determined 2024:04 - Comments on suggestions - Vic 2024 redistribution:02: Victorian federal redistribution - 03: Victoria - Determined 2024 - 04: Comments on suggestions - Vic 2024 redistribution - National Office:01 - Comments on suggestions - Vic 2024 redistribution:CS0001-CS0025:CS0001 - Colin McLaren</vt:lpwstr>
  </property>
  <property fmtid="{D5CDD505-2E9C-101B-9397-08002B2CF9AE}" pid="13" name="Objective-Parent">
    <vt:lpwstr>CS0001 - Colin McLaren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vA4740306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2023/7448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MSIP_Label_cbfd5943-f87e-40ae-9ab7-ca0a2fbb12c2_Enabled">
    <vt:lpwstr>true</vt:lpwstr>
  </property>
  <property fmtid="{D5CDD505-2E9C-101B-9397-08002B2CF9AE}" pid="23" name="MSIP_Label_cbfd5943-f87e-40ae-9ab7-ca0a2fbb12c2_SetDate">
    <vt:lpwstr>2023-12-05T22:29:20Z</vt:lpwstr>
  </property>
  <property fmtid="{D5CDD505-2E9C-101B-9397-08002B2CF9AE}" pid="24" name="MSIP_Label_cbfd5943-f87e-40ae-9ab7-ca0a2fbb12c2_Method">
    <vt:lpwstr>Privileged</vt:lpwstr>
  </property>
  <property fmtid="{D5CDD505-2E9C-101B-9397-08002B2CF9AE}" pid="25" name="MSIP_Label_cbfd5943-f87e-40ae-9ab7-ca0a2fbb12c2_Name">
    <vt:lpwstr>OFFICIAL</vt:lpwstr>
  </property>
  <property fmtid="{D5CDD505-2E9C-101B-9397-08002B2CF9AE}" pid="26" name="MSIP_Label_cbfd5943-f87e-40ae-9ab7-ca0a2fbb12c2_SiteId">
    <vt:lpwstr>c1eefc4f-a78a-4616-a218-48ba01757af3</vt:lpwstr>
  </property>
  <property fmtid="{D5CDD505-2E9C-101B-9397-08002B2CF9AE}" pid="27" name="MSIP_Label_cbfd5943-f87e-40ae-9ab7-ca0a2fbb12c2_ActionId">
    <vt:lpwstr>b6c8fa01-0201-4247-bfd7-db7818a49ba6</vt:lpwstr>
  </property>
  <property fmtid="{D5CDD505-2E9C-101B-9397-08002B2CF9AE}" pid="28" name="MSIP_Label_cbfd5943-f87e-40ae-9ab7-ca0a2fbb12c2_ContentBits">
    <vt:lpwstr>0</vt:lpwstr>
  </property>
  <property fmtid="{D5CDD505-2E9C-101B-9397-08002B2CF9AE}" pid="29" name="ContentTypeId">
    <vt:lpwstr>0x010100283F8293EB5F8849A9FDE33ABD53225F</vt:lpwstr>
  </property>
</Properties>
</file>